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a Pechová\Desktop\VZČ 2024 tabulky na web OSA\"/>
    </mc:Choice>
  </mc:AlternateContent>
  <xr:revisionPtr revIDLastSave="0" documentId="13_ncr:1_{FDE36C19-4B32-4952-9C7E-4E178149BA0F}" xr6:coauthVersionLast="47" xr6:coauthVersionMax="47" xr10:uidLastSave="{00000000-0000-0000-0000-000000000000}"/>
  <bookViews>
    <workbookView xWindow="-108" yWindow="-108" windowWidth="30936" windowHeight="16896" tabRatio="932" xr2:uid="{00000000-000D-0000-FFFF-FFFF00000000}"/>
  </bookViews>
  <sheets>
    <sheet name="MENDELU" sheetId="66" r:id="rId1"/>
    <sheet name="MENDELU (fakulty)" sheetId="74" r:id="rId2"/>
    <sheet name="Univerzitní" sheetId="67" r:id="rId3"/>
    <sheet name="AF" sheetId="68" r:id="rId4"/>
    <sheet name="LDF" sheetId="69" r:id="rId5"/>
    <sheet name="PEF" sheetId="70" r:id="rId6"/>
    <sheet name="ZF" sheetId="71" r:id="rId7"/>
    <sheet name="FRRMS" sheetId="72" r:id="rId8"/>
    <sheet name="ICV" sheetId="7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73" l="1"/>
  <c r="I17" i="72"/>
  <c r="I17" i="71"/>
  <c r="I17" i="70"/>
  <c r="I17" i="69"/>
  <c r="I17" i="68"/>
  <c r="J27" i="66"/>
  <c r="D27" i="66"/>
  <c r="I16" i="74"/>
  <c r="I16" i="73"/>
  <c r="I16" i="72"/>
  <c r="I16" i="71"/>
  <c r="I16" i="70"/>
  <c r="I16" i="69"/>
  <c r="I16" i="68"/>
  <c r="I15" i="74"/>
  <c r="J26" i="66"/>
  <c r="D26" i="66"/>
  <c r="L26" i="66" s="1"/>
  <c r="I15" i="73"/>
  <c r="I15" i="72"/>
  <c r="H15" i="71"/>
  <c r="I15" i="71" s="1"/>
  <c r="I15" i="70"/>
  <c r="I15" i="69"/>
  <c r="I14" i="69"/>
  <c r="I14" i="68"/>
  <c r="I14" i="74"/>
  <c r="J25" i="66"/>
  <c r="D25" i="66"/>
  <c r="J24" i="66"/>
  <c r="D24" i="66"/>
  <c r="L24" i="66" s="1"/>
  <c r="L27" i="66" l="1"/>
  <c r="L25" i="66"/>
  <c r="I13" i="74"/>
  <c r="I14" i="73"/>
  <c r="I14" i="72"/>
  <c r="I14" i="71"/>
  <c r="I14" i="70"/>
  <c r="I15" i="68"/>
  <c r="I10" i="73" l="1"/>
  <c r="I10" i="72"/>
  <c r="I10" i="71"/>
  <c r="I10" i="70"/>
  <c r="I10" i="69"/>
  <c r="I10" i="68"/>
  <c r="J20" i="66"/>
  <c r="D20" i="66"/>
  <c r="J22" i="66"/>
  <c r="D22" i="66"/>
  <c r="L22" i="66" s="1"/>
  <c r="D21" i="66"/>
  <c r="J21" i="66"/>
  <c r="I11" i="73"/>
  <c r="I11" i="72"/>
  <c r="I11" i="71"/>
  <c r="I11" i="70"/>
  <c r="I11" i="69"/>
  <c r="I11" i="68"/>
  <c r="I12" i="73"/>
  <c r="I13" i="72"/>
  <c r="I12" i="71"/>
  <c r="I12" i="70"/>
  <c r="I12" i="69"/>
  <c r="I12" i="68"/>
  <c r="I12" i="74"/>
  <c r="I13" i="68"/>
  <c r="I13" i="69"/>
  <c r="I13" i="70"/>
  <c r="I13" i="71"/>
  <c r="I12" i="72"/>
  <c r="I13" i="73"/>
  <c r="J23" i="66"/>
  <c r="D23" i="66"/>
  <c r="L20" i="66" l="1"/>
  <c r="L21" i="66"/>
  <c r="L23" i="66"/>
  <c r="I11" i="74"/>
  <c r="I10" i="74" l="1"/>
  <c r="I9" i="74" l="1"/>
  <c r="I9" i="73" l="1"/>
  <c r="I9" i="72"/>
  <c r="I9" i="71"/>
  <c r="I9" i="70"/>
  <c r="I9" i="69"/>
  <c r="I9" i="68"/>
  <c r="I9" i="67"/>
  <c r="I8" i="74"/>
  <c r="J19" i="66"/>
  <c r="D19" i="66"/>
  <c r="L19" i="66" l="1"/>
  <c r="I5" i="73"/>
  <c r="I6" i="73"/>
  <c r="I7" i="73"/>
  <c r="I8" i="73"/>
  <c r="I4" i="73"/>
  <c r="I5" i="71"/>
  <c r="I6" i="71"/>
  <c r="I7" i="71"/>
  <c r="I8" i="71"/>
  <c r="I4" i="71"/>
  <c r="I5" i="70"/>
  <c r="I6" i="70"/>
  <c r="I7" i="70"/>
  <c r="I8" i="70"/>
  <c r="I4" i="70"/>
  <c r="I5" i="69"/>
  <c r="I6" i="69"/>
  <c r="I7" i="69"/>
  <c r="I8" i="69"/>
  <c r="I4" i="69"/>
  <c r="I5" i="68"/>
  <c r="I6" i="68"/>
  <c r="I7" i="68"/>
  <c r="I8" i="68"/>
  <c r="I4" i="68"/>
  <c r="I5" i="67"/>
  <c r="I6" i="67"/>
  <c r="I7" i="67"/>
  <c r="I8" i="67"/>
  <c r="I4" i="67"/>
  <c r="I7" i="74"/>
  <c r="J10" i="66" l="1"/>
  <c r="J11" i="66"/>
  <c r="J12" i="66"/>
  <c r="J13" i="66"/>
  <c r="J14" i="66"/>
  <c r="J15" i="66"/>
  <c r="J16" i="66"/>
  <c r="J17" i="66"/>
  <c r="J18" i="66"/>
  <c r="J9" i="66"/>
  <c r="G10" i="66"/>
  <c r="G11" i="66"/>
  <c r="G12" i="66"/>
  <c r="G14" i="66"/>
  <c r="G16" i="66"/>
  <c r="G17" i="66"/>
  <c r="G9" i="66"/>
  <c r="D10" i="66"/>
  <c r="D11" i="66"/>
  <c r="D12" i="66"/>
  <c r="D13" i="66"/>
  <c r="D14" i="66"/>
  <c r="L14" i="66" s="1"/>
  <c r="D15" i="66"/>
  <c r="D16" i="66"/>
  <c r="D17" i="66"/>
  <c r="D18" i="66"/>
  <c r="L18" i="66" s="1"/>
  <c r="D9" i="66"/>
  <c r="L5" i="66"/>
  <c r="L6" i="66"/>
  <c r="L7" i="66"/>
  <c r="L8" i="66"/>
  <c r="L4" i="66"/>
  <c r="L16" i="66" l="1"/>
  <c r="L11" i="66"/>
  <c r="L12" i="66"/>
  <c r="L10" i="66"/>
  <c r="L15" i="66"/>
  <c r="L17" i="66"/>
  <c r="L13" i="66"/>
  <c r="L9" i="66"/>
  <c r="I4" i="74" l="1"/>
  <c r="I5" i="74"/>
  <c r="I6" i="74"/>
  <c r="I3" i="74"/>
  <c r="I8" i="72" l="1"/>
  <c r="I7" i="72"/>
  <c r="I6" i="72"/>
  <c r="I5" i="72"/>
  <c r="I4" i="72"/>
</calcChain>
</file>

<file path=xl/sharedStrings.xml><?xml version="1.0" encoding="utf-8"?>
<sst xmlns="http://schemas.openxmlformats.org/spreadsheetml/2006/main" count="135" uniqueCount="31">
  <si>
    <t>Doktorské studium</t>
  </si>
  <si>
    <t>P</t>
  </si>
  <si>
    <t>K/D</t>
  </si>
  <si>
    <t>Mendelova univerzita v Brně</t>
  </si>
  <si>
    <t>Univerzitní studijní programy</t>
  </si>
  <si>
    <t>Agronomická fakulta</t>
  </si>
  <si>
    <t>Lesnická a dřevařská fakulta</t>
  </si>
  <si>
    <t>Provozně ekonomická fakulta</t>
  </si>
  <si>
    <t>Institut celoživotního vzdělávání</t>
  </si>
  <si>
    <t>Zahradnická fakulta</t>
  </si>
  <si>
    <t>Bakalářské 
studium</t>
  </si>
  <si>
    <t>Magisterské 
studium</t>
  </si>
  <si>
    <t>Navazující magisterské 
studium</t>
  </si>
  <si>
    <t>Fakulta regionálního rozvoje 
a mezinárodních studií</t>
  </si>
  <si>
    <t>ROK</t>
  </si>
  <si>
    <t>UNI</t>
  </si>
  <si>
    <t>AF</t>
  </si>
  <si>
    <t>LDF</t>
  </si>
  <si>
    <t>PEF</t>
  </si>
  <si>
    <t>ZF</t>
  </si>
  <si>
    <t>FRRMS</t>
  </si>
  <si>
    <t>ICV</t>
  </si>
  <si>
    <t>CELKEM
MENDELU</t>
  </si>
  <si>
    <t>Mendelova univerzita 
v Brně</t>
  </si>
  <si>
    <t>VZČ od roku 2001 - Studenti (počty)</t>
  </si>
  <si>
    <t>VZČ od roku 2011 - Studenti (počty)</t>
  </si>
  <si>
    <t>Celk.</t>
  </si>
  <si>
    <t>CELKEM</t>
  </si>
  <si>
    <t xml:space="preserve"> </t>
  </si>
  <si>
    <t>verze: červen 2025</t>
  </si>
  <si>
    <t>verze: červen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</si>
</sst>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78BE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 tint="0.3499862666707357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/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rgb="FF78BE14"/>
      </left>
      <right/>
      <top style="thin">
        <color rgb="FF78BE14"/>
      </top>
      <bottom style="double">
        <color rgb="FF78BE14"/>
      </bottom>
      <diagonal/>
    </border>
    <border>
      <left/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/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78BE14"/>
      </top>
      <bottom style="medium">
        <color rgb="FF78BE14"/>
      </bottom>
      <diagonal/>
    </border>
    <border>
      <left/>
      <right/>
      <top style="medium">
        <color rgb="FF78BE14"/>
      </top>
      <bottom style="thin">
        <color rgb="FF78BE14"/>
      </bottom>
      <diagonal/>
    </border>
    <border>
      <left/>
      <right/>
      <top style="thin">
        <color rgb="FF78BE14"/>
      </top>
      <bottom style="double">
        <color rgb="FF78BE14"/>
      </bottom>
      <diagonal/>
    </border>
    <border>
      <left/>
      <right/>
      <top style="double">
        <color rgb="FF78BE1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 style="medium">
        <color rgb="FF78BE14"/>
      </right>
      <top style="medium">
        <color rgb="FF78BE14"/>
      </top>
      <bottom style="thin">
        <color rgb="FF78BE14"/>
      </bottom>
      <diagonal/>
    </border>
    <border>
      <left style="thin">
        <color rgb="FF78BE14"/>
      </left>
      <right style="medium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rgb="FF78BE14"/>
      </left>
      <right style="medium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78BE14"/>
      </left>
      <right/>
      <top style="thin">
        <color rgb="FF78BE14"/>
      </top>
      <bottom style="double">
        <color rgb="FF78BE14"/>
      </bottom>
      <diagonal/>
    </border>
    <border>
      <left style="medium">
        <color rgb="FF78BE14"/>
      </left>
      <right/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thin">
        <color rgb="FF78BE14"/>
      </top>
      <bottom style="double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medium">
        <color rgb="FF78BE14"/>
      </left>
      <right/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 style="medium">
        <color rgb="FF78BE14"/>
      </bottom>
      <diagonal/>
    </border>
    <border>
      <left style="thin">
        <color rgb="FF78BE14"/>
      </left>
      <right/>
      <top style="thin">
        <color theme="0" tint="-0.24994659260841701"/>
      </top>
      <bottom style="medium">
        <color rgb="FF78BE14"/>
      </bottom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 style="medium">
        <color rgb="FF78BE14"/>
      </bottom>
      <diagonal/>
    </border>
    <border>
      <left/>
      <right/>
      <top style="thin">
        <color theme="0" tint="-0.24994659260841701"/>
      </top>
      <bottom style="medium">
        <color rgb="FF78BE14"/>
      </bottom>
      <diagonal/>
    </border>
    <border>
      <left style="medium">
        <color rgb="FF78BE14"/>
      </left>
      <right style="thin">
        <color theme="0" tint="-0.24994659260841701"/>
      </right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medium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 style="thin">
        <color theme="0" tint="-0.24994659260841701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double">
        <color rgb="FF78BE14"/>
      </top>
      <bottom style="thin">
        <color theme="0" tint="-0.24994659260841701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78BE14"/>
      </right>
      <top style="thin">
        <color theme="0" tint="-0.24994659260841701"/>
      </top>
      <bottom/>
      <diagonal/>
    </border>
    <border>
      <left style="medium">
        <color rgb="FF78BE1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rgb="FF78BE14"/>
      </right>
      <top style="thin">
        <color theme="0" tint="-0.24994659260841701"/>
      </top>
      <bottom/>
      <diagonal/>
    </border>
    <border>
      <left style="thin">
        <color rgb="FF78BE14"/>
      </left>
      <right/>
      <top style="thin">
        <color theme="0" tint="-0.24994659260841701"/>
      </top>
      <bottom/>
      <diagonal/>
    </border>
    <border>
      <left style="thin">
        <color rgb="FF78BE14"/>
      </left>
      <right style="medium">
        <color rgb="FF78BE1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medium">
        <color rgb="FF78BE14"/>
      </left>
      <right/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 style="medium">
        <color rgb="FF78BE14"/>
      </right>
      <top style="medium">
        <color rgb="FF78BE14"/>
      </top>
      <bottom style="thin">
        <color theme="0" tint="-0.24994659260841701"/>
      </bottom>
      <diagonal/>
    </border>
    <border>
      <left/>
      <right/>
      <top style="medium">
        <color rgb="FF78BE14"/>
      </top>
      <bottom style="thin">
        <color theme="0" tint="-0.24994659260841701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/>
      <diagonal/>
    </border>
    <border>
      <left style="medium">
        <color rgb="FF78BE14"/>
      </left>
      <right style="thin">
        <color theme="0" tint="-0.24994659260841701"/>
      </right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78BE1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78BE14"/>
      </right>
      <top style="medium">
        <color rgb="FF78BE14"/>
      </top>
      <bottom style="thin">
        <color theme="0" tint="-0.24994659260841701"/>
      </bottom>
      <diagonal/>
    </border>
    <border>
      <left style="thin">
        <color rgb="FF78BE14"/>
      </left>
      <right/>
      <top style="medium">
        <color rgb="FF78BE14"/>
      </top>
      <bottom style="thin">
        <color rgb="FF78BE14"/>
      </bottom>
      <diagonal/>
    </border>
    <border>
      <left/>
      <right style="thin">
        <color rgb="FF78BE14"/>
      </right>
      <top style="medium">
        <color rgb="FF78BE14"/>
      </top>
      <bottom style="thin">
        <color rgb="FF78BE14"/>
      </bottom>
      <diagonal/>
    </border>
    <border>
      <left style="medium">
        <color rgb="FF78BE14"/>
      </left>
      <right/>
      <top style="medium">
        <color rgb="FF78BE14"/>
      </top>
      <bottom style="thin">
        <color rgb="FF78BE14"/>
      </bottom>
      <diagonal/>
    </border>
    <border>
      <left style="thin">
        <color theme="0" tint="-0.24994659260841701"/>
      </left>
      <right style="thin">
        <color rgb="FF78BE14"/>
      </right>
      <top/>
      <bottom style="medium">
        <color rgb="FF78BE14"/>
      </bottom>
      <diagonal/>
    </border>
    <border>
      <left style="thin">
        <color rgb="FF78BE14"/>
      </left>
      <right style="thin">
        <color rgb="FF78BE14"/>
      </right>
      <top/>
      <bottom style="medium">
        <color rgb="FF78BE14"/>
      </bottom>
      <diagonal/>
    </border>
    <border>
      <left style="thin">
        <color rgb="FF78BE14"/>
      </left>
      <right style="thin">
        <color theme="0" tint="-0.24994659260841701"/>
      </right>
      <top/>
      <bottom style="medium">
        <color rgb="FF78BE14"/>
      </bottom>
      <diagonal/>
    </border>
    <border>
      <left/>
      <right/>
      <top/>
      <bottom style="medium">
        <color rgb="FF78BE14"/>
      </bottom>
      <diagonal/>
    </border>
    <border>
      <left style="thin">
        <color rgb="FF78BE14"/>
      </left>
      <right style="medium">
        <color rgb="FF78BE14"/>
      </right>
      <top/>
      <bottom style="medium">
        <color rgb="FF78BE14"/>
      </bottom>
      <diagonal/>
    </border>
    <border>
      <left style="medium">
        <color rgb="FF78BE14"/>
      </left>
      <right/>
      <top/>
      <bottom style="medium">
        <color rgb="FF78BE14"/>
      </bottom>
      <diagonal/>
    </border>
    <border>
      <left style="medium">
        <color rgb="FF78BE14"/>
      </left>
      <right style="thin">
        <color theme="0" tint="-0.24994659260841701"/>
      </right>
      <top style="thin">
        <color theme="6"/>
      </top>
      <bottom style="medium">
        <color rgb="FF78BE14"/>
      </bottom>
      <diagonal/>
    </border>
    <border>
      <left style="thin">
        <color theme="0" tint="-0.24994659260841701"/>
      </left>
      <right style="thin">
        <color rgb="FF78BE14"/>
      </right>
      <top style="thin">
        <color theme="6"/>
      </top>
      <bottom style="medium">
        <color rgb="FF78BE14"/>
      </bottom>
      <diagonal/>
    </border>
    <border>
      <left/>
      <right/>
      <top/>
      <bottom style="medium">
        <color theme="6"/>
      </bottom>
      <diagonal/>
    </border>
    <border>
      <left/>
      <right style="thin">
        <color theme="6"/>
      </right>
      <top/>
      <bottom style="medium">
        <color theme="6"/>
      </bottom>
      <diagonal/>
    </border>
    <border>
      <left style="medium">
        <color rgb="FF78BE14"/>
      </left>
      <right/>
      <top style="thin">
        <color theme="0" tint="-0.24994659260841701"/>
      </top>
      <bottom style="medium">
        <color theme="6"/>
      </bottom>
      <diagonal/>
    </border>
    <border>
      <left style="thin">
        <color rgb="FF78BE1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78BE14"/>
      </left>
      <right/>
      <top/>
      <bottom style="medium">
        <color rgb="FF78BE14"/>
      </bottom>
      <diagonal/>
    </border>
    <border>
      <left/>
      <right style="medium">
        <color rgb="FF78BE14"/>
      </right>
      <top style="thin">
        <color theme="0" tint="-0.24994659260841701"/>
      </top>
      <bottom/>
      <diagonal/>
    </border>
    <border>
      <left/>
      <right style="thin">
        <color rgb="FF78BE14"/>
      </right>
      <top/>
      <bottom/>
      <diagonal/>
    </border>
    <border>
      <left style="medium">
        <color rgb="FF78BE14"/>
      </left>
      <right/>
      <top/>
      <bottom/>
      <diagonal/>
    </border>
    <border>
      <left style="medium">
        <color rgb="FF78BE1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rgb="FF78BE14"/>
      </right>
      <top/>
      <bottom/>
      <diagonal/>
    </border>
    <border>
      <left style="medium">
        <color rgb="FF78BE14"/>
      </left>
      <right style="thin">
        <color theme="0" tint="-0.24994659260841701"/>
      </right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78BE14"/>
      </bottom>
      <diagonal/>
    </border>
    <border>
      <left style="thin">
        <color theme="0" tint="-0.24994659260841701"/>
      </left>
      <right style="medium">
        <color rgb="FF78BE14"/>
      </right>
      <top style="thin">
        <color theme="0" tint="-0.24994659260841701"/>
      </top>
      <bottom style="medium">
        <color rgb="FF78BE1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3" fontId="5" fillId="2" borderId="44" xfId="0" applyNumberFormat="1" applyFont="1" applyFill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5" fillId="2" borderId="50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44" xfId="0" applyNumberFormat="1" applyFont="1" applyFill="1" applyBorder="1" applyAlignment="1">
      <alignment horizontal="center" vertical="center" wrapText="1"/>
    </xf>
    <xf numFmtId="3" fontId="3" fillId="2" borderId="50" xfId="0" applyNumberFormat="1" applyFon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3" fontId="3" fillId="0" borderId="60" xfId="0" applyNumberFormat="1" applyFont="1" applyBorder="1" applyAlignment="1">
      <alignment horizontal="center" vertical="center" wrapText="1"/>
    </xf>
    <xf numFmtId="3" fontId="3" fillId="2" borderId="61" xfId="0" applyNumberFormat="1" applyFont="1" applyFill="1" applyBorder="1" applyAlignment="1">
      <alignment horizontal="center" vertical="center" wrapText="1"/>
    </xf>
    <xf numFmtId="3" fontId="3" fillId="0" borderId="62" xfId="0" applyNumberFormat="1" applyFont="1" applyBorder="1" applyAlignment="1">
      <alignment horizontal="center" vertical="center" wrapText="1"/>
    </xf>
    <xf numFmtId="3" fontId="3" fillId="2" borderId="63" xfId="0" applyNumberFormat="1" applyFont="1" applyFill="1" applyBorder="1" applyAlignment="1">
      <alignment horizontal="center" vertical="center" wrapText="1"/>
    </xf>
    <xf numFmtId="3" fontId="3" fillId="2" borderId="64" xfId="0" applyNumberFormat="1" applyFont="1" applyFill="1" applyBorder="1" applyAlignment="1">
      <alignment horizontal="center" vertical="center" wrapText="1"/>
    </xf>
    <xf numFmtId="3" fontId="3" fillId="0" borderId="66" xfId="0" applyNumberFormat="1" applyFont="1" applyBorder="1" applyAlignment="1">
      <alignment horizontal="center" vertical="center" wrapText="1"/>
    </xf>
    <xf numFmtId="3" fontId="3" fillId="0" borderId="6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" fillId="0" borderId="68" xfId="0" applyNumberFormat="1" applyFont="1" applyBorder="1" applyAlignment="1">
      <alignment horizontal="center" vertical="center" wrapText="1"/>
    </xf>
    <xf numFmtId="3" fontId="3" fillId="0" borderId="69" xfId="0" applyNumberFormat="1" applyFont="1" applyBorder="1" applyAlignment="1">
      <alignment horizontal="center" vertical="center" wrapText="1"/>
    </xf>
    <xf numFmtId="3" fontId="5" fillId="2" borderId="7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3" fontId="3" fillId="0" borderId="6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center" vertical="center" wrapText="1"/>
    </xf>
    <xf numFmtId="3" fontId="3" fillId="0" borderId="64" xfId="0" applyNumberFormat="1" applyFont="1" applyBorder="1" applyAlignment="1">
      <alignment horizontal="center" vertical="center" wrapText="1"/>
    </xf>
    <xf numFmtId="3" fontId="5" fillId="2" borderId="63" xfId="0" applyNumberFormat="1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3" fontId="3" fillId="0" borderId="76" xfId="0" applyNumberFormat="1" applyFont="1" applyBorder="1" applyAlignment="1">
      <alignment horizontal="center" vertical="center" wrapText="1"/>
    </xf>
    <xf numFmtId="3" fontId="3" fillId="0" borderId="77" xfId="0" applyNumberFormat="1" applyFont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3" fontId="5" fillId="2" borderId="75" xfId="0" applyNumberFormat="1" applyFont="1" applyFill="1" applyBorder="1" applyAlignment="1">
      <alignment horizontal="center" vertical="center" wrapText="1"/>
    </xf>
    <xf numFmtId="3" fontId="3" fillId="0" borderId="79" xfId="0" applyNumberFormat="1" applyFont="1" applyBorder="1" applyAlignment="1">
      <alignment horizontal="center" vertical="center" wrapText="1"/>
    </xf>
    <xf numFmtId="3" fontId="3" fillId="0" borderId="80" xfId="0" applyNumberFormat="1" applyFont="1" applyBorder="1" applyAlignment="1">
      <alignment horizontal="center" vertical="center" wrapText="1"/>
    </xf>
    <xf numFmtId="3" fontId="3" fillId="0" borderId="8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2 5" xfId="2" xr:uid="{00000000-0005-0000-0000-000002000000}"/>
  </cellStyles>
  <dxfs count="0"/>
  <tableStyles count="0" defaultTableStyle="TableStyleMedium9" defaultPivotStyle="PivotStyleLight16"/>
  <colors>
    <mruColors>
      <color rgb="FF78BE14"/>
      <color rgb="FF009999"/>
      <color rgb="FF00AAB4"/>
      <color rgb="FFC32896"/>
      <color rgb="FF8C0A00"/>
      <color rgb="FF0046A0"/>
      <color rgb="FF0A5028"/>
      <color rgb="FFC8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3768512127425"/>
          <c:y val="4.5421691800327936E-2"/>
          <c:w val="0.78754560502845916"/>
          <c:h val="0.79736398121616336"/>
        </c:manualLayout>
      </c:layout>
      <c:barChart>
        <c:barDir val="col"/>
        <c:grouping val="stacked"/>
        <c:varyColors val="0"/>
        <c:ser>
          <c:idx val="2"/>
          <c:order val="2"/>
          <c:tx>
            <c:v>Bc.</c:v>
          </c:tx>
          <c:spPr>
            <a:solidFill>
              <a:srgbClr val="78BE14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MENDELU!$D$4:$D$27</c:f>
              <c:numCache>
                <c:formatCode>#,##0</c:formatCode>
                <c:ptCount val="24"/>
                <c:pt idx="0">
                  <c:v>1113</c:v>
                </c:pt>
                <c:pt idx="1">
                  <c:v>2456</c:v>
                </c:pt>
                <c:pt idx="2">
                  <c:v>3708</c:v>
                </c:pt>
                <c:pt idx="3">
                  <c:v>4487</c:v>
                </c:pt>
                <c:pt idx="4">
                  <c:v>5180</c:v>
                </c:pt>
                <c:pt idx="5">
                  <c:v>5975</c:v>
                </c:pt>
                <c:pt idx="6">
                  <c:v>6558</c:v>
                </c:pt>
                <c:pt idx="7">
                  <c:v>7411</c:v>
                </c:pt>
                <c:pt idx="8">
                  <c:v>7599</c:v>
                </c:pt>
                <c:pt idx="9">
                  <c:v>7513</c:v>
                </c:pt>
                <c:pt idx="10">
                  <c:v>7572</c:v>
                </c:pt>
                <c:pt idx="11">
                  <c:v>7361</c:v>
                </c:pt>
                <c:pt idx="12">
                  <c:v>7581</c:v>
                </c:pt>
                <c:pt idx="13">
                  <c:v>7122</c:v>
                </c:pt>
                <c:pt idx="14">
                  <c:v>6702</c:v>
                </c:pt>
                <c:pt idx="15">
                  <c:v>6121</c:v>
                </c:pt>
                <c:pt idx="16">
                  <c:v>5709</c:v>
                </c:pt>
                <c:pt idx="17">
                  <c:v>5581</c:v>
                </c:pt>
                <c:pt idx="18">
                  <c:v>5613</c:v>
                </c:pt>
                <c:pt idx="19">
                  <c:v>6115</c:v>
                </c:pt>
                <c:pt idx="20">
                  <c:v>6304</c:v>
                </c:pt>
                <c:pt idx="21">
                  <c:v>6207</c:v>
                </c:pt>
                <c:pt idx="22">
                  <c:v>6603</c:v>
                </c:pt>
                <c:pt idx="23">
                  <c:v>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74-441F-9B69-AD40D74474B9}"/>
            </c:ext>
          </c:extLst>
        </c:ser>
        <c:ser>
          <c:idx val="5"/>
          <c:order val="5"/>
          <c:tx>
            <c:v>Mgr.</c:v>
          </c:tx>
          <c:spPr>
            <a:solidFill>
              <a:srgbClr val="FF0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MENDELU!$G$4:$G$27</c:f>
              <c:numCache>
                <c:formatCode>#,##0</c:formatCode>
                <c:ptCount val="24"/>
                <c:pt idx="0">
                  <c:v>4226</c:v>
                </c:pt>
                <c:pt idx="1">
                  <c:v>3231</c:v>
                </c:pt>
                <c:pt idx="2">
                  <c:v>2604</c:v>
                </c:pt>
                <c:pt idx="3">
                  <c:v>1426</c:v>
                </c:pt>
                <c:pt idx="4">
                  <c:v>947</c:v>
                </c:pt>
                <c:pt idx="5">
                  <c:v>434</c:v>
                </c:pt>
                <c:pt idx="6">
                  <c:v>148</c:v>
                </c:pt>
                <c:pt idx="7">
                  <c:v>75</c:v>
                </c:pt>
                <c:pt idx="8">
                  <c:v>33</c:v>
                </c:pt>
                <c:pt idx="10">
                  <c:v>1</c:v>
                </c:pt>
                <c:pt idx="12">
                  <c:v>6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74-441F-9B69-AD40D74474B9}"/>
            </c:ext>
          </c:extLst>
        </c:ser>
        <c:ser>
          <c:idx val="8"/>
          <c:order val="8"/>
          <c:tx>
            <c:v>NMgr.</c:v>
          </c:tx>
          <c:spPr>
            <a:solidFill>
              <a:srgbClr val="00B0F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MENDELU!$J$4:$J$27</c:f>
              <c:numCache>
                <c:formatCode>#,##0</c:formatCode>
                <c:ptCount val="24"/>
                <c:pt idx="3">
                  <c:v>895</c:v>
                </c:pt>
                <c:pt idx="4">
                  <c:v>1250</c:v>
                </c:pt>
                <c:pt idx="5">
                  <c:v>1942</c:v>
                </c:pt>
                <c:pt idx="6">
                  <c:v>2441</c:v>
                </c:pt>
                <c:pt idx="7">
                  <c:v>2731</c:v>
                </c:pt>
                <c:pt idx="8">
                  <c:v>2771</c:v>
                </c:pt>
                <c:pt idx="9">
                  <c:v>2619</c:v>
                </c:pt>
                <c:pt idx="10">
                  <c:v>2722</c:v>
                </c:pt>
                <c:pt idx="11">
                  <c:v>2813</c:v>
                </c:pt>
                <c:pt idx="12">
                  <c:v>2771</c:v>
                </c:pt>
                <c:pt idx="13">
                  <c:v>2787</c:v>
                </c:pt>
                <c:pt idx="14">
                  <c:v>2751</c:v>
                </c:pt>
                <c:pt idx="15">
                  <c:v>2645</c:v>
                </c:pt>
                <c:pt idx="16">
                  <c:v>2561</c:v>
                </c:pt>
                <c:pt idx="17">
                  <c:v>2373</c:v>
                </c:pt>
                <c:pt idx="18">
                  <c:v>2251</c:v>
                </c:pt>
                <c:pt idx="19">
                  <c:v>2179</c:v>
                </c:pt>
                <c:pt idx="20">
                  <c:v>2191</c:v>
                </c:pt>
                <c:pt idx="21">
                  <c:v>2109</c:v>
                </c:pt>
                <c:pt idx="22">
                  <c:v>2112</c:v>
                </c:pt>
                <c:pt idx="23">
                  <c:v>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74-441F-9B69-AD40D74474B9}"/>
            </c:ext>
          </c:extLst>
        </c:ser>
        <c:ser>
          <c:idx val="9"/>
          <c:order val="9"/>
          <c:tx>
            <c:v>Ph.D.</c:v>
          </c:tx>
          <c:spPr>
            <a:solidFill>
              <a:srgbClr val="FFC0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MENDELU!$A$4:$A$27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MENDELU!$K$4:$K$27</c:f>
              <c:numCache>
                <c:formatCode>#,##0</c:formatCode>
                <c:ptCount val="24"/>
                <c:pt idx="0">
                  <c:v>422</c:v>
                </c:pt>
                <c:pt idx="1">
                  <c:v>418</c:v>
                </c:pt>
                <c:pt idx="2">
                  <c:v>450</c:v>
                </c:pt>
                <c:pt idx="3">
                  <c:v>467</c:v>
                </c:pt>
                <c:pt idx="4">
                  <c:v>493</c:v>
                </c:pt>
                <c:pt idx="5">
                  <c:v>510</c:v>
                </c:pt>
                <c:pt idx="6">
                  <c:v>518</c:v>
                </c:pt>
                <c:pt idx="7">
                  <c:v>464</c:v>
                </c:pt>
                <c:pt idx="8">
                  <c:v>527</c:v>
                </c:pt>
                <c:pt idx="9">
                  <c:v>522</c:v>
                </c:pt>
                <c:pt idx="10">
                  <c:v>531</c:v>
                </c:pt>
                <c:pt idx="11">
                  <c:v>506</c:v>
                </c:pt>
                <c:pt idx="12">
                  <c:v>540</c:v>
                </c:pt>
                <c:pt idx="13">
                  <c:v>522</c:v>
                </c:pt>
                <c:pt idx="14">
                  <c:v>495</c:v>
                </c:pt>
                <c:pt idx="15">
                  <c:v>433</c:v>
                </c:pt>
                <c:pt idx="16">
                  <c:v>473</c:v>
                </c:pt>
                <c:pt idx="17">
                  <c:v>505</c:v>
                </c:pt>
                <c:pt idx="18">
                  <c:v>549</c:v>
                </c:pt>
                <c:pt idx="19">
                  <c:v>592</c:v>
                </c:pt>
                <c:pt idx="20">
                  <c:v>524</c:v>
                </c:pt>
                <c:pt idx="21">
                  <c:v>457</c:v>
                </c:pt>
                <c:pt idx="22">
                  <c:v>470</c:v>
                </c:pt>
                <c:pt idx="23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74-441F-9B69-AD40D744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7900584"/>
        <c:axId val="54790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MENDELU!$B$4:$B$19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5230</c:v>
                      </c:pt>
                      <c:pt idx="6">
                        <c:v>5547</c:v>
                      </c:pt>
                      <c:pt idx="7">
                        <c:v>6213</c:v>
                      </c:pt>
                      <c:pt idx="8">
                        <c:v>6316</c:v>
                      </c:pt>
                      <c:pt idx="9">
                        <c:v>6350</c:v>
                      </c:pt>
                      <c:pt idx="10">
                        <c:v>6494</c:v>
                      </c:pt>
                      <c:pt idx="11">
                        <c:v>6419</c:v>
                      </c:pt>
                      <c:pt idx="12">
                        <c:v>6728</c:v>
                      </c:pt>
                      <c:pt idx="13">
                        <c:v>6341</c:v>
                      </c:pt>
                      <c:pt idx="14">
                        <c:v>5923</c:v>
                      </c:pt>
                      <c:pt idx="15">
                        <c:v>5384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E74-441F-9B69-AD40D74474B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MENDELU!$C$4:$C$19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745</c:v>
                      </c:pt>
                      <c:pt idx="6">
                        <c:v>1011</c:v>
                      </c:pt>
                      <c:pt idx="7">
                        <c:v>1198</c:v>
                      </c:pt>
                      <c:pt idx="8">
                        <c:v>1283</c:v>
                      </c:pt>
                      <c:pt idx="9">
                        <c:v>1163</c:v>
                      </c:pt>
                      <c:pt idx="10">
                        <c:v>1078</c:v>
                      </c:pt>
                      <c:pt idx="11">
                        <c:v>942</c:v>
                      </c:pt>
                      <c:pt idx="12">
                        <c:v>853</c:v>
                      </c:pt>
                      <c:pt idx="13">
                        <c:v>781</c:v>
                      </c:pt>
                      <c:pt idx="14">
                        <c:v>779</c:v>
                      </c:pt>
                      <c:pt idx="15">
                        <c:v>737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E74-441F-9B69-AD40D74474B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MENDELU!$E$4:$E$19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318</c:v>
                      </c:pt>
                      <c:pt idx="6">
                        <c:v>61</c:v>
                      </c:pt>
                      <c:pt idx="7">
                        <c:v>5</c:v>
                      </c:pt>
                      <c:pt idx="12">
                        <c:v>6</c:v>
                      </c:pt>
                      <c:pt idx="1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E74-441F-9B69-AD40D74474B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MENDELU!$F$4:$F$19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116</c:v>
                      </c:pt>
                      <c:pt idx="6">
                        <c:v>87</c:v>
                      </c:pt>
                      <c:pt idx="7">
                        <c:v>70</c:v>
                      </c:pt>
                      <c:pt idx="8">
                        <c:v>33</c:v>
                      </c:pt>
                      <c:pt idx="1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E74-441F-9B69-AD40D74474B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MENDELU!$H$4:$H$19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1639</c:v>
                      </c:pt>
                      <c:pt idx="6">
                        <c:v>2088</c:v>
                      </c:pt>
                      <c:pt idx="7">
                        <c:v>2339</c:v>
                      </c:pt>
                      <c:pt idx="8">
                        <c:v>2384</c:v>
                      </c:pt>
                      <c:pt idx="9">
                        <c:v>2234</c:v>
                      </c:pt>
                      <c:pt idx="10">
                        <c:v>2330</c:v>
                      </c:pt>
                      <c:pt idx="11">
                        <c:v>2417</c:v>
                      </c:pt>
                      <c:pt idx="12">
                        <c:v>2380</c:v>
                      </c:pt>
                      <c:pt idx="13">
                        <c:v>2441</c:v>
                      </c:pt>
                      <c:pt idx="14">
                        <c:v>2427</c:v>
                      </c:pt>
                      <c:pt idx="15">
                        <c:v>2325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E74-441F-9B69-AD40D74474B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MENDELU!$I$4:$I$19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5">
                        <c:v>303</c:v>
                      </c:pt>
                      <c:pt idx="6">
                        <c:v>353</c:v>
                      </c:pt>
                      <c:pt idx="7">
                        <c:v>392</c:v>
                      </c:pt>
                      <c:pt idx="8">
                        <c:v>387</c:v>
                      </c:pt>
                      <c:pt idx="9">
                        <c:v>385</c:v>
                      </c:pt>
                      <c:pt idx="10">
                        <c:v>392</c:v>
                      </c:pt>
                      <c:pt idx="11">
                        <c:v>396</c:v>
                      </c:pt>
                      <c:pt idx="12">
                        <c:v>391</c:v>
                      </c:pt>
                      <c:pt idx="13">
                        <c:v>346</c:v>
                      </c:pt>
                      <c:pt idx="14">
                        <c:v>324</c:v>
                      </c:pt>
                      <c:pt idx="15">
                        <c:v>320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E74-441F-9B69-AD40D74474B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MENDELU!$A$4:$A$27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MENDELU!$L$4:$L$19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5761</c:v>
                      </c:pt>
                      <c:pt idx="1">
                        <c:v>6105</c:v>
                      </c:pt>
                      <c:pt idx="2">
                        <c:v>6762</c:v>
                      </c:pt>
                      <c:pt idx="3">
                        <c:v>7275</c:v>
                      </c:pt>
                      <c:pt idx="4">
                        <c:v>7870</c:v>
                      </c:pt>
                      <c:pt idx="5">
                        <c:v>8861</c:v>
                      </c:pt>
                      <c:pt idx="6">
                        <c:v>9665</c:v>
                      </c:pt>
                      <c:pt idx="7">
                        <c:v>10681</c:v>
                      </c:pt>
                      <c:pt idx="8">
                        <c:v>10930</c:v>
                      </c:pt>
                      <c:pt idx="9">
                        <c:v>10654</c:v>
                      </c:pt>
                      <c:pt idx="10">
                        <c:v>10826</c:v>
                      </c:pt>
                      <c:pt idx="11">
                        <c:v>10680</c:v>
                      </c:pt>
                      <c:pt idx="12">
                        <c:v>10898</c:v>
                      </c:pt>
                      <c:pt idx="13">
                        <c:v>10436</c:v>
                      </c:pt>
                      <c:pt idx="14">
                        <c:v>9948</c:v>
                      </c:pt>
                      <c:pt idx="15">
                        <c:v>9199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E74-441F-9B69-AD40D74474B9}"/>
                  </c:ext>
                </c:extLst>
              </c15:ser>
            </c15:filteredBarSeries>
          </c:ext>
        </c:extLst>
      </c:barChart>
      <c:catAx>
        <c:axId val="547900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7903536"/>
        <c:crosses val="autoZero"/>
        <c:auto val="1"/>
        <c:lblAlgn val="ctr"/>
        <c:lblOffset val="100"/>
        <c:noMultiLvlLbl val="0"/>
      </c:catAx>
      <c:valAx>
        <c:axId val="54790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Počet studentů</a:t>
                </a:r>
              </a:p>
            </c:rich>
          </c:tx>
          <c:layout>
            <c:manualLayout>
              <c:xMode val="edge"/>
              <c:yMode val="edge"/>
              <c:x val="2.3203334722128346E-2"/>
              <c:y val="0.36055797377547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47900584"/>
        <c:crosses val="autoZero"/>
        <c:crossBetween val="between"/>
      </c:valAx>
      <c:spPr>
        <a:pattFill prst="pct5">
          <a:fgClr>
            <a:schemeClr val="bg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630478972870077"/>
          <c:y val="0.25725162024084219"/>
          <c:w val="4.8362247507482845E-2"/>
          <c:h val="0.41653804773862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74865646123"/>
          <c:y val="7.5400608582584044E-2"/>
          <c:w val="0.78562474795845583"/>
          <c:h val="0.76792000021109519"/>
        </c:manualLayout>
      </c:layout>
      <c:barChart>
        <c:barDir val="col"/>
        <c:grouping val="stacked"/>
        <c:varyColors val="0"/>
        <c:ser>
          <c:idx val="0"/>
          <c:order val="0"/>
          <c:tx>
            <c:v>Uni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(fakulty)'!$B$3:$B$16</c:f>
              <c:numCache>
                <c:formatCode>#,##0</c:formatCode>
                <c:ptCount val="14"/>
                <c:pt idx="0">
                  <c:v>282</c:v>
                </c:pt>
                <c:pt idx="1">
                  <c:v>289</c:v>
                </c:pt>
                <c:pt idx="2">
                  <c:v>307</c:v>
                </c:pt>
                <c:pt idx="3">
                  <c:v>126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2-4664-A8DA-6F593140008A}"/>
            </c:ext>
          </c:extLst>
        </c:ser>
        <c:ser>
          <c:idx val="1"/>
          <c:order val="1"/>
          <c:tx>
            <c:v>AF</c:v>
          </c:tx>
          <c:spPr>
            <a:solidFill>
              <a:srgbClr val="C878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(fakulty)'!$C$3:$C$16</c:f>
              <c:numCache>
                <c:formatCode>#,##0</c:formatCode>
                <c:ptCount val="14"/>
                <c:pt idx="0">
                  <c:v>2543</c:v>
                </c:pt>
                <c:pt idx="1">
                  <c:v>2337</c:v>
                </c:pt>
                <c:pt idx="2">
                  <c:v>2207</c:v>
                </c:pt>
                <c:pt idx="3">
                  <c:v>2270</c:v>
                </c:pt>
                <c:pt idx="4">
                  <c:v>2204</c:v>
                </c:pt>
                <c:pt idx="5">
                  <c:v>2251</c:v>
                </c:pt>
                <c:pt idx="6">
                  <c:v>2279</c:v>
                </c:pt>
                <c:pt idx="7">
                  <c:v>2237</c:v>
                </c:pt>
                <c:pt idx="8">
                  <c:v>2230</c:v>
                </c:pt>
                <c:pt idx="9">
                  <c:v>2233</c:v>
                </c:pt>
                <c:pt idx="10">
                  <c:v>2240</c:v>
                </c:pt>
                <c:pt idx="11">
                  <c:v>2068</c:v>
                </c:pt>
                <c:pt idx="12">
                  <c:v>2173</c:v>
                </c:pt>
                <c:pt idx="13">
                  <c:v>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2-4664-A8DA-6F593140008A}"/>
            </c:ext>
          </c:extLst>
        </c:ser>
        <c:ser>
          <c:idx val="2"/>
          <c:order val="2"/>
          <c:tx>
            <c:v>LDF</c:v>
          </c:tx>
          <c:spPr>
            <a:solidFill>
              <a:srgbClr val="0A5028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(fakulty)'!$D$3:$D$16</c:f>
              <c:numCache>
                <c:formatCode>#,##0</c:formatCode>
                <c:ptCount val="14"/>
                <c:pt idx="0">
                  <c:v>1935</c:v>
                </c:pt>
                <c:pt idx="1">
                  <c:v>1877</c:v>
                </c:pt>
                <c:pt idx="2">
                  <c:v>1894</c:v>
                </c:pt>
                <c:pt idx="3">
                  <c:v>1822</c:v>
                </c:pt>
                <c:pt idx="4">
                  <c:v>1767</c:v>
                </c:pt>
                <c:pt idx="5">
                  <c:v>1551</c:v>
                </c:pt>
                <c:pt idx="6">
                  <c:v>1354</c:v>
                </c:pt>
                <c:pt idx="7">
                  <c:v>1218</c:v>
                </c:pt>
                <c:pt idx="8">
                  <c:v>1414</c:v>
                </c:pt>
                <c:pt idx="9">
                  <c:v>1483</c:v>
                </c:pt>
                <c:pt idx="10">
                  <c:v>1490</c:v>
                </c:pt>
                <c:pt idx="11">
                  <c:v>1586</c:v>
                </c:pt>
                <c:pt idx="12">
                  <c:v>1696</c:v>
                </c:pt>
                <c:pt idx="13">
                  <c:v>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2-4664-A8DA-6F593140008A}"/>
            </c:ext>
          </c:extLst>
        </c:ser>
        <c:ser>
          <c:idx val="3"/>
          <c:order val="3"/>
          <c:tx>
            <c:v>PEF</c:v>
          </c:tx>
          <c:spPr>
            <a:solidFill>
              <a:srgbClr val="0046A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(fakulty)'!$E$3:$E$16</c:f>
              <c:numCache>
                <c:formatCode>#,##0</c:formatCode>
                <c:ptCount val="14"/>
                <c:pt idx="0">
                  <c:v>3385</c:v>
                </c:pt>
                <c:pt idx="1">
                  <c:v>3361</c:v>
                </c:pt>
                <c:pt idx="2">
                  <c:v>3467</c:v>
                </c:pt>
                <c:pt idx="3">
                  <c:v>3412</c:v>
                </c:pt>
                <c:pt idx="4">
                  <c:v>3210</c:v>
                </c:pt>
                <c:pt idx="5">
                  <c:v>3005</c:v>
                </c:pt>
                <c:pt idx="6">
                  <c:v>2878</c:v>
                </c:pt>
                <c:pt idx="7">
                  <c:v>2803</c:v>
                </c:pt>
                <c:pt idx="8">
                  <c:v>2655</c:v>
                </c:pt>
                <c:pt idx="9">
                  <c:v>2908</c:v>
                </c:pt>
                <c:pt idx="10">
                  <c:v>2936</c:v>
                </c:pt>
                <c:pt idx="11">
                  <c:v>2876</c:v>
                </c:pt>
                <c:pt idx="12">
                  <c:v>3008</c:v>
                </c:pt>
                <c:pt idx="13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F2-4664-A8DA-6F593140008A}"/>
            </c:ext>
          </c:extLst>
        </c:ser>
        <c:ser>
          <c:idx val="4"/>
          <c:order val="4"/>
          <c:tx>
            <c:v>ZF</c:v>
          </c:tx>
          <c:spPr>
            <a:solidFill>
              <a:srgbClr val="8C0A00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(fakulty)'!$F$3:$F$16</c:f>
              <c:numCache>
                <c:formatCode>#,##0</c:formatCode>
                <c:ptCount val="14"/>
                <c:pt idx="0">
                  <c:v>1299</c:v>
                </c:pt>
                <c:pt idx="1">
                  <c:v>1303</c:v>
                </c:pt>
                <c:pt idx="2">
                  <c:v>1365</c:v>
                </c:pt>
                <c:pt idx="3">
                  <c:v>1277</c:v>
                </c:pt>
                <c:pt idx="4">
                  <c:v>1154</c:v>
                </c:pt>
                <c:pt idx="5">
                  <c:v>1075</c:v>
                </c:pt>
                <c:pt idx="6">
                  <c:v>1034</c:v>
                </c:pt>
                <c:pt idx="7">
                  <c:v>989</c:v>
                </c:pt>
                <c:pt idx="8">
                  <c:v>965</c:v>
                </c:pt>
                <c:pt idx="9">
                  <c:v>955</c:v>
                </c:pt>
                <c:pt idx="10">
                  <c:v>947</c:v>
                </c:pt>
                <c:pt idx="11">
                  <c:v>945</c:v>
                </c:pt>
                <c:pt idx="12">
                  <c:v>966</c:v>
                </c:pt>
                <c:pt idx="13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F2-4664-A8DA-6F593140008A}"/>
            </c:ext>
          </c:extLst>
        </c:ser>
        <c:ser>
          <c:idx val="5"/>
          <c:order val="5"/>
          <c:tx>
            <c:v>FRRMS</c:v>
          </c:tx>
          <c:spPr>
            <a:solidFill>
              <a:srgbClr val="C32896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(fakulty)'!$G$3:$G$16</c:f>
              <c:numCache>
                <c:formatCode>#,##0</c:formatCode>
                <c:ptCount val="14"/>
                <c:pt idx="0">
                  <c:v>1041</c:v>
                </c:pt>
                <c:pt idx="1">
                  <c:v>1158</c:v>
                </c:pt>
                <c:pt idx="2">
                  <c:v>1320</c:v>
                </c:pt>
                <c:pt idx="3">
                  <c:v>1221</c:v>
                </c:pt>
                <c:pt idx="4">
                  <c:v>1151</c:v>
                </c:pt>
                <c:pt idx="5">
                  <c:v>1026</c:v>
                </c:pt>
                <c:pt idx="6">
                  <c:v>925</c:v>
                </c:pt>
                <c:pt idx="7">
                  <c:v>937</c:v>
                </c:pt>
                <c:pt idx="8">
                  <c:v>869</c:v>
                </c:pt>
                <c:pt idx="9">
                  <c:v>982</c:v>
                </c:pt>
                <c:pt idx="10">
                  <c:v>1141</c:v>
                </c:pt>
                <c:pt idx="11">
                  <c:v>1057</c:v>
                </c:pt>
                <c:pt idx="12">
                  <c:v>1114</c:v>
                </c:pt>
                <c:pt idx="13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F2-4664-A8DA-6F593140008A}"/>
            </c:ext>
          </c:extLst>
        </c:ser>
        <c:ser>
          <c:idx val="6"/>
          <c:order val="6"/>
          <c:tx>
            <c:v>ICV</c:v>
          </c:tx>
          <c:spPr>
            <a:solidFill>
              <a:srgbClr val="009999"/>
            </a:solidFill>
            <a:ln>
              <a:solidFill>
                <a:srgbClr val="009999"/>
              </a:solidFill>
            </a:ln>
            <a:effectLst/>
          </c:spPr>
          <c:invertIfNegative val="0"/>
          <c:cat>
            <c:numRef>
              <c:f>'MENDELU (fakulty)'!$A$3:$A$16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'MENDELU (fakulty)'!$H$3:$H$16</c:f>
              <c:numCache>
                <c:formatCode>#,##0</c:formatCode>
                <c:ptCount val="14"/>
                <c:pt idx="0">
                  <c:v>341</c:v>
                </c:pt>
                <c:pt idx="1">
                  <c:v>355</c:v>
                </c:pt>
                <c:pt idx="2">
                  <c:v>338</c:v>
                </c:pt>
                <c:pt idx="3">
                  <c:v>308</c:v>
                </c:pt>
                <c:pt idx="4">
                  <c:v>321</c:v>
                </c:pt>
                <c:pt idx="5">
                  <c:v>291</c:v>
                </c:pt>
                <c:pt idx="6">
                  <c:v>273</c:v>
                </c:pt>
                <c:pt idx="7">
                  <c:v>275</c:v>
                </c:pt>
                <c:pt idx="8">
                  <c:v>280</c:v>
                </c:pt>
                <c:pt idx="9">
                  <c:v>325</c:v>
                </c:pt>
                <c:pt idx="10">
                  <c:v>265</c:v>
                </c:pt>
                <c:pt idx="11">
                  <c:v>241</c:v>
                </c:pt>
                <c:pt idx="12">
                  <c:v>228</c:v>
                </c:pt>
                <c:pt idx="13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C-4F65-9357-ECD87240E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366360"/>
        <c:axId val="556359800"/>
        <c:extLst/>
      </c:barChart>
      <c:catAx>
        <c:axId val="5563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6359800"/>
        <c:crosses val="autoZero"/>
        <c:auto val="1"/>
        <c:lblAlgn val="ctr"/>
        <c:lblOffset val="100"/>
        <c:noMultiLvlLbl val="0"/>
      </c:catAx>
      <c:valAx>
        <c:axId val="55635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Počet</a:t>
                </a:r>
                <a:r>
                  <a:rPr lang="cs-CZ" b="1" baseline="0"/>
                  <a:t> studentů</a:t>
                </a:r>
                <a:endParaRPr lang="cs-CZ" b="1"/>
              </a:p>
            </c:rich>
          </c:tx>
          <c:layout>
            <c:manualLayout>
              <c:xMode val="edge"/>
              <c:yMode val="edge"/>
              <c:x val="2.1243532289999572E-2"/>
              <c:y val="0.35864578658382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6366360"/>
        <c:crosses val="autoZero"/>
        <c:crossBetween val="between"/>
      </c:valAx>
      <c:spPr>
        <a:pattFill prst="pct5">
          <a:fgClr>
            <a:schemeClr val="bg1"/>
          </a:fgClr>
          <a:bgClr>
            <a:schemeClr val="bg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044032694187305"/>
          <c:y val="0.21907884668158406"/>
          <c:w val="6.9089139823896736E-2"/>
          <c:h val="0.44652491411105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399095</xdr:colOff>
      <xdr:row>2</xdr:row>
      <xdr:rowOff>101917</xdr:rowOff>
    </xdr:from>
    <xdr:to>
      <xdr:col>29</xdr:col>
      <xdr:colOff>314325</xdr:colOff>
      <xdr:row>41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461961</xdr:colOff>
      <xdr:row>0</xdr:row>
      <xdr:rowOff>77152</xdr:rowOff>
    </xdr:from>
    <xdr:to>
      <xdr:col>22</xdr:col>
      <xdr:colOff>83820</xdr:colOff>
      <xdr:row>26</xdr:row>
      <xdr:rowOff>72390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8BE14"/>
    <pageSetUpPr fitToPage="1"/>
  </sheetPr>
  <dimension ref="A1:L29"/>
  <sheetViews>
    <sheetView tabSelected="1" zoomScaleNormal="100" workbookViewId="0">
      <selection activeCell="K37" sqref="K37"/>
    </sheetView>
  </sheetViews>
  <sheetFormatPr defaultColWidth="9.109375" defaultRowHeight="12" x14ac:dyDescent="0.25"/>
  <cols>
    <col min="1" max="1" width="15.6640625" style="17" customWidth="1"/>
    <col min="2" max="10" width="6.6640625" style="17" customWidth="1"/>
    <col min="11" max="11" width="8.6640625" style="17" customWidth="1"/>
    <col min="12" max="12" width="10.6640625" style="17" customWidth="1"/>
    <col min="13" max="16384" width="9.109375" style="15"/>
  </cols>
  <sheetData>
    <row r="1" spans="1:12" ht="20.100000000000001" customHeight="1" thickBot="1" x14ac:dyDescent="0.35">
      <c r="A1" s="97" t="s">
        <v>24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s="16" customFormat="1" ht="39.9" customHeight="1" x14ac:dyDescent="0.25">
      <c r="A2" s="5" t="s">
        <v>3</v>
      </c>
      <c r="B2" s="104" t="s">
        <v>10</v>
      </c>
      <c r="C2" s="100"/>
      <c r="D2" s="103"/>
      <c r="E2" s="102" t="s">
        <v>11</v>
      </c>
      <c r="F2" s="100"/>
      <c r="G2" s="103"/>
      <c r="H2" s="102" t="s">
        <v>12</v>
      </c>
      <c r="I2" s="100"/>
      <c r="J2" s="103"/>
      <c r="K2" s="98" t="s">
        <v>0</v>
      </c>
      <c r="L2" s="100" t="s">
        <v>27</v>
      </c>
    </row>
    <row r="3" spans="1:12" s="17" customFormat="1" ht="15" customHeight="1" thickBot="1" x14ac:dyDescent="0.3">
      <c r="A3" s="9" t="s">
        <v>14</v>
      </c>
      <c r="B3" s="3" t="s">
        <v>1</v>
      </c>
      <c r="C3" s="4" t="s">
        <v>2</v>
      </c>
      <c r="D3" s="18" t="s">
        <v>26</v>
      </c>
      <c r="E3" s="1" t="s">
        <v>1</v>
      </c>
      <c r="F3" s="4" t="s">
        <v>2</v>
      </c>
      <c r="G3" s="18" t="s">
        <v>26</v>
      </c>
      <c r="H3" s="1" t="s">
        <v>1</v>
      </c>
      <c r="I3" s="4" t="s">
        <v>2</v>
      </c>
      <c r="J3" s="18" t="s">
        <v>26</v>
      </c>
      <c r="K3" s="99"/>
      <c r="L3" s="101"/>
    </row>
    <row r="4" spans="1:12" ht="12.9" customHeight="1" thickTop="1" x14ac:dyDescent="0.3">
      <c r="A4" s="6">
        <v>2001</v>
      </c>
      <c r="B4" s="21"/>
      <c r="C4" s="22"/>
      <c r="D4" s="43">
        <v>1113</v>
      </c>
      <c r="E4" s="23"/>
      <c r="F4" s="22"/>
      <c r="G4" s="43">
        <v>4226</v>
      </c>
      <c r="H4" s="23"/>
      <c r="I4" s="22"/>
      <c r="J4" s="43"/>
      <c r="K4" s="48">
        <v>422</v>
      </c>
      <c r="L4" s="25">
        <f>D4+G4+J4+K4</f>
        <v>5761</v>
      </c>
    </row>
    <row r="5" spans="1:12" ht="12.9" customHeight="1" x14ac:dyDescent="0.3">
      <c r="A5" s="7">
        <v>2002</v>
      </c>
      <c r="B5" s="26"/>
      <c r="C5" s="19"/>
      <c r="D5" s="44">
        <v>2456</v>
      </c>
      <c r="E5" s="27"/>
      <c r="F5" s="19"/>
      <c r="G5" s="44">
        <v>3231</v>
      </c>
      <c r="H5" s="27"/>
      <c r="I5" s="19"/>
      <c r="J5" s="44"/>
      <c r="K5" s="49">
        <v>418</v>
      </c>
      <c r="L5" s="29">
        <f t="shared" ref="L5:L18" si="0">D5+G5+J5+K5</f>
        <v>6105</v>
      </c>
    </row>
    <row r="6" spans="1:12" ht="12.9" customHeight="1" x14ac:dyDescent="0.3">
      <c r="A6" s="7">
        <v>2003</v>
      </c>
      <c r="B6" s="26"/>
      <c r="C6" s="19"/>
      <c r="D6" s="44">
        <v>3708</v>
      </c>
      <c r="E6" s="27"/>
      <c r="F6" s="19"/>
      <c r="G6" s="44">
        <v>2604</v>
      </c>
      <c r="H6" s="27"/>
      <c r="I6" s="19"/>
      <c r="J6" s="44"/>
      <c r="K6" s="49">
        <v>450</v>
      </c>
      <c r="L6" s="29">
        <f t="shared" si="0"/>
        <v>6762</v>
      </c>
    </row>
    <row r="7" spans="1:12" ht="12.9" customHeight="1" x14ac:dyDescent="0.3">
      <c r="A7" s="7">
        <v>2004</v>
      </c>
      <c r="B7" s="26"/>
      <c r="C7" s="19"/>
      <c r="D7" s="44">
        <v>4487</v>
      </c>
      <c r="E7" s="27"/>
      <c r="F7" s="19"/>
      <c r="G7" s="44">
        <v>1426</v>
      </c>
      <c r="H7" s="27"/>
      <c r="I7" s="19"/>
      <c r="J7" s="44">
        <v>895</v>
      </c>
      <c r="K7" s="49">
        <v>467</v>
      </c>
      <c r="L7" s="29">
        <f t="shared" si="0"/>
        <v>7275</v>
      </c>
    </row>
    <row r="8" spans="1:12" ht="12.9" customHeight="1" thickBot="1" x14ac:dyDescent="0.35">
      <c r="A8" s="13">
        <v>2005</v>
      </c>
      <c r="B8" s="30"/>
      <c r="C8" s="20"/>
      <c r="D8" s="45">
        <v>5180</v>
      </c>
      <c r="E8" s="31"/>
      <c r="F8" s="20"/>
      <c r="G8" s="45">
        <v>947</v>
      </c>
      <c r="H8" s="31"/>
      <c r="I8" s="20"/>
      <c r="J8" s="45">
        <v>1250</v>
      </c>
      <c r="K8" s="50">
        <v>493</v>
      </c>
      <c r="L8" s="32">
        <f t="shared" si="0"/>
        <v>7870</v>
      </c>
    </row>
    <row r="9" spans="1:12" ht="12.9" customHeight="1" x14ac:dyDescent="0.3">
      <c r="A9" s="14">
        <v>2006</v>
      </c>
      <c r="B9" s="33">
        <v>5230</v>
      </c>
      <c r="C9" s="34">
        <v>745</v>
      </c>
      <c r="D9" s="46">
        <f>B9+C9</f>
        <v>5975</v>
      </c>
      <c r="E9" s="35">
        <v>318</v>
      </c>
      <c r="F9" s="34">
        <v>116</v>
      </c>
      <c r="G9" s="46">
        <f>E9+F9</f>
        <v>434</v>
      </c>
      <c r="H9" s="35">
        <v>1639</v>
      </c>
      <c r="I9" s="34">
        <v>303</v>
      </c>
      <c r="J9" s="46">
        <f>H9+I9</f>
        <v>1942</v>
      </c>
      <c r="K9" s="51">
        <v>510</v>
      </c>
      <c r="L9" s="37">
        <f t="shared" si="0"/>
        <v>8861</v>
      </c>
    </row>
    <row r="10" spans="1:12" ht="12.9" customHeight="1" x14ac:dyDescent="0.3">
      <c r="A10" s="7">
        <v>2007</v>
      </c>
      <c r="B10" s="26">
        <v>5547</v>
      </c>
      <c r="C10" s="19">
        <v>1011</v>
      </c>
      <c r="D10" s="44">
        <f t="shared" ref="D10:D18" si="1">B10+C10</f>
        <v>6558</v>
      </c>
      <c r="E10" s="27">
        <v>61</v>
      </c>
      <c r="F10" s="19">
        <v>87</v>
      </c>
      <c r="G10" s="44">
        <f t="shared" ref="G10:G17" si="2">E10+F10</f>
        <v>148</v>
      </c>
      <c r="H10" s="27">
        <v>2088</v>
      </c>
      <c r="I10" s="19">
        <v>353</v>
      </c>
      <c r="J10" s="44">
        <f t="shared" ref="J10:J18" si="3">H10+I10</f>
        <v>2441</v>
      </c>
      <c r="K10" s="49">
        <v>518</v>
      </c>
      <c r="L10" s="29">
        <f t="shared" si="0"/>
        <v>9665</v>
      </c>
    </row>
    <row r="11" spans="1:12" ht="12.9" customHeight="1" x14ac:dyDescent="0.3">
      <c r="A11" s="7">
        <v>2008</v>
      </c>
      <c r="B11" s="26">
        <v>6213</v>
      </c>
      <c r="C11" s="19">
        <v>1198</v>
      </c>
      <c r="D11" s="44">
        <f t="shared" si="1"/>
        <v>7411</v>
      </c>
      <c r="E11" s="27">
        <v>5</v>
      </c>
      <c r="F11" s="19">
        <v>70</v>
      </c>
      <c r="G11" s="44">
        <f t="shared" si="2"/>
        <v>75</v>
      </c>
      <c r="H11" s="27">
        <v>2339</v>
      </c>
      <c r="I11" s="19">
        <v>392</v>
      </c>
      <c r="J11" s="44">
        <f t="shared" si="3"/>
        <v>2731</v>
      </c>
      <c r="K11" s="49">
        <v>464</v>
      </c>
      <c r="L11" s="29">
        <f t="shared" si="0"/>
        <v>10681</v>
      </c>
    </row>
    <row r="12" spans="1:12" ht="12.9" customHeight="1" x14ac:dyDescent="0.3">
      <c r="A12" s="7">
        <v>2009</v>
      </c>
      <c r="B12" s="26">
        <v>6316</v>
      </c>
      <c r="C12" s="19">
        <v>1283</v>
      </c>
      <c r="D12" s="44">
        <f t="shared" si="1"/>
        <v>7599</v>
      </c>
      <c r="E12" s="27"/>
      <c r="F12" s="19">
        <v>33</v>
      </c>
      <c r="G12" s="44">
        <f t="shared" si="2"/>
        <v>33</v>
      </c>
      <c r="H12" s="27">
        <v>2384</v>
      </c>
      <c r="I12" s="19">
        <v>387</v>
      </c>
      <c r="J12" s="44">
        <f t="shared" si="3"/>
        <v>2771</v>
      </c>
      <c r="K12" s="49">
        <v>527</v>
      </c>
      <c r="L12" s="29">
        <f t="shared" si="0"/>
        <v>10930</v>
      </c>
    </row>
    <row r="13" spans="1:12" ht="12.9" customHeight="1" thickBot="1" x14ac:dyDescent="0.35">
      <c r="A13" s="8">
        <v>2010</v>
      </c>
      <c r="B13" s="38">
        <v>6350</v>
      </c>
      <c r="C13" s="39">
        <v>1163</v>
      </c>
      <c r="D13" s="47">
        <f t="shared" si="1"/>
        <v>7513</v>
      </c>
      <c r="E13" s="40"/>
      <c r="F13" s="39"/>
      <c r="G13" s="47"/>
      <c r="H13" s="40">
        <v>2234</v>
      </c>
      <c r="I13" s="39">
        <v>385</v>
      </c>
      <c r="J13" s="47">
        <f t="shared" si="3"/>
        <v>2619</v>
      </c>
      <c r="K13" s="52">
        <v>522</v>
      </c>
      <c r="L13" s="42">
        <f t="shared" si="0"/>
        <v>10654</v>
      </c>
    </row>
    <row r="14" spans="1:12" ht="12.9" customHeight="1" x14ac:dyDescent="0.3">
      <c r="A14" s="14">
        <v>2011</v>
      </c>
      <c r="B14" s="33">
        <v>6494</v>
      </c>
      <c r="C14" s="34">
        <v>1078</v>
      </c>
      <c r="D14" s="46">
        <f t="shared" si="1"/>
        <v>7572</v>
      </c>
      <c r="E14" s="35"/>
      <c r="F14" s="34">
        <v>1</v>
      </c>
      <c r="G14" s="46">
        <f t="shared" si="2"/>
        <v>1</v>
      </c>
      <c r="H14" s="35">
        <v>2330</v>
      </c>
      <c r="I14" s="34">
        <v>392</v>
      </c>
      <c r="J14" s="46">
        <f t="shared" si="3"/>
        <v>2722</v>
      </c>
      <c r="K14" s="51">
        <v>531</v>
      </c>
      <c r="L14" s="37">
        <f t="shared" si="0"/>
        <v>10826</v>
      </c>
    </row>
    <row r="15" spans="1:12" ht="12.9" customHeight="1" x14ac:dyDescent="0.3">
      <c r="A15" s="7">
        <v>2012</v>
      </c>
      <c r="B15" s="26">
        <v>6419</v>
      </c>
      <c r="C15" s="19">
        <v>942</v>
      </c>
      <c r="D15" s="44">
        <f t="shared" si="1"/>
        <v>7361</v>
      </c>
      <c r="E15" s="27"/>
      <c r="F15" s="19"/>
      <c r="G15" s="44"/>
      <c r="H15" s="27">
        <v>2417</v>
      </c>
      <c r="I15" s="19">
        <v>396</v>
      </c>
      <c r="J15" s="44">
        <f t="shared" si="3"/>
        <v>2813</v>
      </c>
      <c r="K15" s="49">
        <v>506</v>
      </c>
      <c r="L15" s="29">
        <f t="shared" si="0"/>
        <v>10680</v>
      </c>
    </row>
    <row r="16" spans="1:12" ht="12.9" customHeight="1" x14ac:dyDescent="0.3">
      <c r="A16" s="7">
        <v>2013</v>
      </c>
      <c r="B16" s="26">
        <v>6728</v>
      </c>
      <c r="C16" s="19">
        <v>853</v>
      </c>
      <c r="D16" s="44">
        <f t="shared" si="1"/>
        <v>7581</v>
      </c>
      <c r="E16" s="27">
        <v>6</v>
      </c>
      <c r="F16" s="19"/>
      <c r="G16" s="44">
        <f t="shared" si="2"/>
        <v>6</v>
      </c>
      <c r="H16" s="27">
        <v>2380</v>
      </c>
      <c r="I16" s="19">
        <v>391</v>
      </c>
      <c r="J16" s="44">
        <f t="shared" si="3"/>
        <v>2771</v>
      </c>
      <c r="K16" s="49">
        <v>540</v>
      </c>
      <c r="L16" s="29">
        <f t="shared" si="0"/>
        <v>10898</v>
      </c>
    </row>
    <row r="17" spans="1:12" ht="12.9" customHeight="1" x14ac:dyDescent="0.3">
      <c r="A17" s="7">
        <v>2014</v>
      </c>
      <c r="B17" s="26">
        <v>6341</v>
      </c>
      <c r="C17" s="19">
        <v>781</v>
      </c>
      <c r="D17" s="44">
        <f t="shared" si="1"/>
        <v>7122</v>
      </c>
      <c r="E17" s="27">
        <v>5</v>
      </c>
      <c r="F17" s="19"/>
      <c r="G17" s="44">
        <f t="shared" si="2"/>
        <v>5</v>
      </c>
      <c r="H17" s="27">
        <v>2441</v>
      </c>
      <c r="I17" s="19">
        <v>346</v>
      </c>
      <c r="J17" s="44">
        <f t="shared" si="3"/>
        <v>2787</v>
      </c>
      <c r="K17" s="49">
        <v>522</v>
      </c>
      <c r="L17" s="29">
        <f t="shared" si="0"/>
        <v>10436</v>
      </c>
    </row>
    <row r="18" spans="1:12" ht="12.9" customHeight="1" thickBot="1" x14ac:dyDescent="0.35">
      <c r="A18" s="8">
        <v>2015</v>
      </c>
      <c r="B18" s="38">
        <v>5923</v>
      </c>
      <c r="C18" s="39">
        <v>779</v>
      </c>
      <c r="D18" s="47">
        <f t="shared" si="1"/>
        <v>6702</v>
      </c>
      <c r="E18" s="40"/>
      <c r="F18" s="39"/>
      <c r="G18" s="47"/>
      <c r="H18" s="40">
        <v>2427</v>
      </c>
      <c r="I18" s="39">
        <v>324</v>
      </c>
      <c r="J18" s="47">
        <f t="shared" si="3"/>
        <v>2751</v>
      </c>
      <c r="K18" s="52">
        <v>495</v>
      </c>
      <c r="L18" s="42">
        <f t="shared" si="0"/>
        <v>9948</v>
      </c>
    </row>
    <row r="19" spans="1:12" ht="12.9" customHeight="1" x14ac:dyDescent="0.3">
      <c r="A19" s="14">
        <v>2016</v>
      </c>
      <c r="B19" s="33">
        <v>5384</v>
      </c>
      <c r="C19" s="34">
        <v>737</v>
      </c>
      <c r="D19" s="46">
        <f>B19+C19</f>
        <v>6121</v>
      </c>
      <c r="E19" s="35"/>
      <c r="F19" s="34"/>
      <c r="G19" s="46"/>
      <c r="H19" s="35">
        <v>2325</v>
      </c>
      <c r="I19" s="34">
        <v>320</v>
      </c>
      <c r="J19" s="46">
        <f>H19+I19</f>
        <v>2645</v>
      </c>
      <c r="K19" s="51">
        <v>433</v>
      </c>
      <c r="L19" s="37">
        <f>D19+J19+K19</f>
        <v>9199</v>
      </c>
    </row>
    <row r="20" spans="1:12" ht="12.9" customHeight="1" x14ac:dyDescent="0.3">
      <c r="A20" s="7">
        <v>2017</v>
      </c>
      <c r="B20" s="26">
        <v>4992</v>
      </c>
      <c r="C20" s="19">
        <v>717</v>
      </c>
      <c r="D20" s="44">
        <f>B20+C20</f>
        <v>5709</v>
      </c>
      <c r="E20" s="27"/>
      <c r="F20" s="19"/>
      <c r="G20" s="44"/>
      <c r="H20" s="27">
        <v>2198</v>
      </c>
      <c r="I20" s="19">
        <v>363</v>
      </c>
      <c r="J20" s="44">
        <f>H20+I20</f>
        <v>2561</v>
      </c>
      <c r="K20" s="49">
        <v>473</v>
      </c>
      <c r="L20" s="29">
        <f>D20+J20+K20</f>
        <v>8743</v>
      </c>
    </row>
    <row r="21" spans="1:12" ht="12.9" customHeight="1" x14ac:dyDescent="0.3">
      <c r="A21" s="7">
        <v>2018</v>
      </c>
      <c r="B21" s="26">
        <v>4838</v>
      </c>
      <c r="C21" s="19">
        <v>743</v>
      </c>
      <c r="D21" s="44">
        <f t="shared" ref="D21:D22" si="4">B21+C21</f>
        <v>5581</v>
      </c>
      <c r="E21" s="27"/>
      <c r="F21" s="19"/>
      <c r="G21" s="44"/>
      <c r="H21" s="27">
        <v>2015</v>
      </c>
      <c r="I21" s="19">
        <v>358</v>
      </c>
      <c r="J21" s="44">
        <f t="shared" ref="J21:J22" si="5">H21+I21</f>
        <v>2373</v>
      </c>
      <c r="K21" s="49">
        <v>505</v>
      </c>
      <c r="L21" s="29">
        <f t="shared" ref="L21:L22" si="6">D21+G21+J21+K21</f>
        <v>8459</v>
      </c>
    </row>
    <row r="22" spans="1:12" ht="12.9" customHeight="1" x14ac:dyDescent="0.3">
      <c r="A22" s="7">
        <v>2019</v>
      </c>
      <c r="B22" s="26">
        <v>4860</v>
      </c>
      <c r="C22" s="19">
        <v>753</v>
      </c>
      <c r="D22" s="44">
        <f t="shared" si="4"/>
        <v>5613</v>
      </c>
      <c r="E22" s="27"/>
      <c r="F22" s="19"/>
      <c r="G22" s="44"/>
      <c r="H22" s="27">
        <v>1912</v>
      </c>
      <c r="I22" s="19">
        <v>339</v>
      </c>
      <c r="J22" s="44">
        <f t="shared" si="5"/>
        <v>2251</v>
      </c>
      <c r="K22" s="49">
        <v>549</v>
      </c>
      <c r="L22" s="29">
        <f t="shared" si="6"/>
        <v>8413</v>
      </c>
    </row>
    <row r="23" spans="1:12" ht="12.9" customHeight="1" thickBot="1" x14ac:dyDescent="0.35">
      <c r="A23" s="8">
        <v>2020</v>
      </c>
      <c r="B23" s="38">
        <v>5293</v>
      </c>
      <c r="C23" s="39">
        <v>822</v>
      </c>
      <c r="D23" s="47">
        <f t="shared" ref="D23" si="7">B23+C23</f>
        <v>6115</v>
      </c>
      <c r="E23" s="40"/>
      <c r="F23" s="39"/>
      <c r="G23" s="47"/>
      <c r="H23" s="40">
        <v>1835</v>
      </c>
      <c r="I23" s="39">
        <v>344</v>
      </c>
      <c r="J23" s="47">
        <f t="shared" ref="J23" si="8">H23+I23</f>
        <v>2179</v>
      </c>
      <c r="K23" s="52">
        <v>592</v>
      </c>
      <c r="L23" s="42">
        <f t="shared" ref="L23" si="9">D23+G23+J23+K23</f>
        <v>8886</v>
      </c>
    </row>
    <row r="24" spans="1:12" ht="12.9" customHeight="1" x14ac:dyDescent="0.3">
      <c r="A24" s="14">
        <v>2021</v>
      </c>
      <c r="B24" s="33">
        <v>5547</v>
      </c>
      <c r="C24" s="34">
        <v>757</v>
      </c>
      <c r="D24" s="46">
        <f>B24+C24</f>
        <v>6304</v>
      </c>
      <c r="E24" s="35"/>
      <c r="F24" s="34"/>
      <c r="G24" s="46"/>
      <c r="H24" s="35">
        <v>1874</v>
      </c>
      <c r="I24" s="34">
        <v>317</v>
      </c>
      <c r="J24" s="46">
        <f>H24+I24</f>
        <v>2191</v>
      </c>
      <c r="K24" s="51">
        <v>524</v>
      </c>
      <c r="L24" s="37">
        <f>SUM(D24,J24,K24)</f>
        <v>9019</v>
      </c>
    </row>
    <row r="25" spans="1:12" ht="12.9" customHeight="1" x14ac:dyDescent="0.3">
      <c r="A25" s="7">
        <v>2022</v>
      </c>
      <c r="B25" s="26">
        <v>5525</v>
      </c>
      <c r="C25" s="19">
        <v>682</v>
      </c>
      <c r="D25" s="44">
        <f>B25+C25</f>
        <v>6207</v>
      </c>
      <c r="E25" s="27"/>
      <c r="F25" s="19"/>
      <c r="G25" s="44"/>
      <c r="H25" s="27">
        <v>1831</v>
      </c>
      <c r="I25" s="19">
        <v>278</v>
      </c>
      <c r="J25" s="44">
        <f>H25+I25</f>
        <v>2109</v>
      </c>
      <c r="K25" s="49">
        <v>457</v>
      </c>
      <c r="L25" s="29">
        <f>SUM(D25,J25,K25)</f>
        <v>8773</v>
      </c>
    </row>
    <row r="26" spans="1:12" x14ac:dyDescent="0.3">
      <c r="A26" s="7">
        <v>2023</v>
      </c>
      <c r="B26" s="26">
        <v>5855</v>
      </c>
      <c r="C26" s="19">
        <v>748</v>
      </c>
      <c r="D26" s="44">
        <f>B26+C26</f>
        <v>6603</v>
      </c>
      <c r="E26" s="27"/>
      <c r="F26" s="19"/>
      <c r="G26" s="44"/>
      <c r="H26" s="27">
        <v>1824</v>
      </c>
      <c r="I26" s="19">
        <v>288</v>
      </c>
      <c r="J26" s="44">
        <f>H26+I26</f>
        <v>2112</v>
      </c>
      <c r="K26" s="49">
        <v>470</v>
      </c>
      <c r="L26" s="29">
        <f>SUM(D26,J26,K26)</f>
        <v>9185</v>
      </c>
    </row>
    <row r="27" spans="1:12" ht="12.6" thickBot="1" x14ac:dyDescent="0.35">
      <c r="A27" s="8">
        <v>2024</v>
      </c>
      <c r="B27" s="71">
        <v>5942</v>
      </c>
      <c r="C27" s="72">
        <v>764</v>
      </c>
      <c r="D27" s="67">
        <f>B27+C27</f>
        <v>6706</v>
      </c>
      <c r="E27" s="68"/>
      <c r="F27" s="66"/>
      <c r="G27" s="69"/>
      <c r="H27" s="68">
        <v>1880</v>
      </c>
      <c r="I27" s="66">
        <v>289</v>
      </c>
      <c r="J27" s="69">
        <f>H27+I27</f>
        <v>2169</v>
      </c>
      <c r="K27" s="70">
        <v>404</v>
      </c>
      <c r="L27" s="42">
        <f>SUM(D27,J27,K27)</f>
        <v>9279</v>
      </c>
    </row>
    <row r="29" spans="1:12" x14ac:dyDescent="0.25">
      <c r="A29" s="95" t="s">
        <v>29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</sheetData>
  <mergeCells count="7">
    <mergeCell ref="A29:L29"/>
    <mergeCell ref="A1:L1"/>
    <mergeCell ref="K2:K3"/>
    <mergeCell ref="L2:L3"/>
    <mergeCell ref="H2:J2"/>
    <mergeCell ref="E2:G2"/>
    <mergeCell ref="B2:D2"/>
  </mergeCells>
  <pageMargins left="0.78740157480314965" right="0.78740157480314965" top="1.1811023622047245" bottom="0.78740157480314965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8BE14"/>
    <pageSetUpPr fitToPage="1"/>
  </sheetPr>
  <dimension ref="A1:L21"/>
  <sheetViews>
    <sheetView view="pageLayout" zoomScaleNormal="90" workbookViewId="0">
      <selection activeCell="I25" sqref="I25"/>
    </sheetView>
  </sheetViews>
  <sheetFormatPr defaultColWidth="9.109375" defaultRowHeight="12" x14ac:dyDescent="0.25"/>
  <cols>
    <col min="1" max="1" width="20.6640625" style="17" customWidth="1"/>
    <col min="2" max="8" width="7.6640625" style="17" customWidth="1"/>
    <col min="9" max="9" width="10.6640625" style="17" customWidth="1"/>
    <col min="10" max="16384" width="9.109375" style="15"/>
  </cols>
  <sheetData>
    <row r="1" spans="1:10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10" s="16" customFormat="1" ht="39.9" customHeight="1" thickBot="1" x14ac:dyDescent="0.3">
      <c r="A2" s="5" t="s">
        <v>23</v>
      </c>
      <c r="B2" s="10" t="s">
        <v>15</v>
      </c>
      <c r="C2" s="11" t="s">
        <v>16</v>
      </c>
      <c r="D2" s="11" t="s">
        <v>17</v>
      </c>
      <c r="E2" s="11" t="s">
        <v>18</v>
      </c>
      <c r="F2" s="11" t="s">
        <v>19</v>
      </c>
      <c r="G2" s="11" t="s">
        <v>20</v>
      </c>
      <c r="H2" s="12" t="s">
        <v>21</v>
      </c>
      <c r="I2" s="2" t="s">
        <v>22</v>
      </c>
    </row>
    <row r="3" spans="1:10" ht="12.9" customHeight="1" thickTop="1" x14ac:dyDescent="0.3">
      <c r="A3" s="6">
        <v>2011</v>
      </c>
      <c r="B3" s="53">
        <v>282</v>
      </c>
      <c r="C3" s="54">
        <v>2543</v>
      </c>
      <c r="D3" s="54">
        <v>1935</v>
      </c>
      <c r="E3" s="54">
        <v>3385</v>
      </c>
      <c r="F3" s="54">
        <v>1299</v>
      </c>
      <c r="G3" s="54">
        <v>1041</v>
      </c>
      <c r="H3" s="55">
        <v>341</v>
      </c>
      <c r="I3" s="25">
        <f>SUM(B3:H3)</f>
        <v>10826</v>
      </c>
    </row>
    <row r="4" spans="1:10" ht="12.9" customHeight="1" x14ac:dyDescent="0.3">
      <c r="A4" s="7">
        <v>2012</v>
      </c>
      <c r="B4" s="56">
        <v>289</v>
      </c>
      <c r="C4" s="57">
        <v>2337</v>
      </c>
      <c r="D4" s="57">
        <v>1877</v>
      </c>
      <c r="E4" s="57">
        <v>3361</v>
      </c>
      <c r="F4" s="57">
        <v>1303</v>
      </c>
      <c r="G4" s="57">
        <v>1158</v>
      </c>
      <c r="H4" s="58">
        <v>355</v>
      </c>
      <c r="I4" s="29">
        <f t="shared" ref="I4:I6" si="0">SUM(B4:H4)</f>
        <v>10680</v>
      </c>
    </row>
    <row r="5" spans="1:10" ht="12.9" customHeight="1" x14ac:dyDescent="0.3">
      <c r="A5" s="7">
        <v>2013</v>
      </c>
      <c r="B5" s="56">
        <v>307</v>
      </c>
      <c r="C5" s="57">
        <v>2207</v>
      </c>
      <c r="D5" s="57">
        <v>1894</v>
      </c>
      <c r="E5" s="57">
        <v>3467</v>
      </c>
      <c r="F5" s="57">
        <v>1365</v>
      </c>
      <c r="G5" s="57">
        <v>1320</v>
      </c>
      <c r="H5" s="58">
        <v>338</v>
      </c>
      <c r="I5" s="29">
        <f t="shared" si="0"/>
        <v>10898</v>
      </c>
    </row>
    <row r="6" spans="1:10" ht="12.9" customHeight="1" x14ac:dyDescent="0.3">
      <c r="A6" s="7">
        <v>2014</v>
      </c>
      <c r="B6" s="56">
        <v>126</v>
      </c>
      <c r="C6" s="57">
        <v>2270</v>
      </c>
      <c r="D6" s="57">
        <v>1822</v>
      </c>
      <c r="E6" s="57">
        <v>3412</v>
      </c>
      <c r="F6" s="57">
        <v>1277</v>
      </c>
      <c r="G6" s="57">
        <v>1221</v>
      </c>
      <c r="H6" s="58">
        <v>308</v>
      </c>
      <c r="I6" s="29">
        <f t="shared" si="0"/>
        <v>10436</v>
      </c>
    </row>
    <row r="7" spans="1:10" ht="12.9" customHeight="1" thickBot="1" x14ac:dyDescent="0.35">
      <c r="A7" s="13">
        <v>2015</v>
      </c>
      <c r="B7" s="59">
        <v>141</v>
      </c>
      <c r="C7" s="60">
        <v>2204</v>
      </c>
      <c r="D7" s="60">
        <v>1767</v>
      </c>
      <c r="E7" s="60">
        <v>3210</v>
      </c>
      <c r="F7" s="60">
        <v>1154</v>
      </c>
      <c r="G7" s="60">
        <v>1151</v>
      </c>
      <c r="H7" s="61">
        <v>321</v>
      </c>
      <c r="I7" s="32">
        <f>SUM(B7:H7)</f>
        <v>9948</v>
      </c>
    </row>
    <row r="8" spans="1:10" ht="12.9" customHeight="1" x14ac:dyDescent="0.3">
      <c r="A8" s="14">
        <v>2016</v>
      </c>
      <c r="B8" s="62"/>
      <c r="C8" s="63">
        <v>2251</v>
      </c>
      <c r="D8" s="63">
        <v>1551</v>
      </c>
      <c r="E8" s="63">
        <v>3005</v>
      </c>
      <c r="F8" s="63">
        <v>1075</v>
      </c>
      <c r="G8" s="63">
        <v>1026</v>
      </c>
      <c r="H8" s="64">
        <v>291</v>
      </c>
      <c r="I8" s="37">
        <f t="shared" ref="I8:I12" si="1">SUM(C8:H8)</f>
        <v>9199</v>
      </c>
    </row>
    <row r="9" spans="1:10" ht="12.9" customHeight="1" x14ac:dyDescent="0.3">
      <c r="A9" s="7">
        <v>2017</v>
      </c>
      <c r="B9" s="56"/>
      <c r="C9" s="57">
        <v>2279</v>
      </c>
      <c r="D9" s="57">
        <v>1354</v>
      </c>
      <c r="E9" s="57">
        <v>2878</v>
      </c>
      <c r="F9" s="57">
        <v>1034</v>
      </c>
      <c r="G9" s="57">
        <v>925</v>
      </c>
      <c r="H9" s="58">
        <v>273</v>
      </c>
      <c r="I9" s="29">
        <f t="shared" si="1"/>
        <v>8743</v>
      </c>
    </row>
    <row r="10" spans="1:10" ht="12.9" customHeight="1" x14ac:dyDescent="0.3">
      <c r="A10" s="7">
        <v>2018</v>
      </c>
      <c r="B10" s="56"/>
      <c r="C10" s="57">
        <v>2237</v>
      </c>
      <c r="D10" s="57">
        <v>1218</v>
      </c>
      <c r="E10" s="57">
        <v>2803</v>
      </c>
      <c r="F10" s="57">
        <v>989</v>
      </c>
      <c r="G10" s="57">
        <v>937</v>
      </c>
      <c r="H10" s="58">
        <v>275</v>
      </c>
      <c r="I10" s="29">
        <f t="shared" si="1"/>
        <v>8459</v>
      </c>
    </row>
    <row r="11" spans="1:10" ht="12.9" customHeight="1" x14ac:dyDescent="0.3">
      <c r="A11" s="7">
        <v>2019</v>
      </c>
      <c r="B11" s="56"/>
      <c r="C11" s="57">
        <v>2230</v>
      </c>
      <c r="D11" s="57">
        <v>1414</v>
      </c>
      <c r="E11" s="57">
        <v>2655</v>
      </c>
      <c r="F11" s="57">
        <v>965</v>
      </c>
      <c r="G11" s="57">
        <v>869</v>
      </c>
      <c r="H11" s="58">
        <v>280</v>
      </c>
      <c r="I11" s="29">
        <f t="shared" si="1"/>
        <v>8413</v>
      </c>
    </row>
    <row r="12" spans="1:10" ht="12.9" customHeight="1" thickBot="1" x14ac:dyDescent="0.35">
      <c r="A12" s="8">
        <v>2020</v>
      </c>
      <c r="B12" s="89"/>
      <c r="C12" s="90">
        <v>2233</v>
      </c>
      <c r="D12" s="90">
        <v>1483</v>
      </c>
      <c r="E12" s="90">
        <v>2908</v>
      </c>
      <c r="F12" s="90">
        <v>955</v>
      </c>
      <c r="G12" s="90">
        <v>982</v>
      </c>
      <c r="H12" s="91">
        <v>325</v>
      </c>
      <c r="I12" s="42">
        <f t="shared" si="1"/>
        <v>8886</v>
      </c>
    </row>
    <row r="13" spans="1:10" ht="12.9" customHeight="1" x14ac:dyDescent="0.3">
      <c r="A13" s="84">
        <v>2021</v>
      </c>
      <c r="B13" s="85"/>
      <c r="C13" s="86">
        <v>2240</v>
      </c>
      <c r="D13" s="86">
        <v>1490</v>
      </c>
      <c r="E13" s="86">
        <v>2936</v>
      </c>
      <c r="F13" s="86">
        <v>947</v>
      </c>
      <c r="G13" s="86">
        <v>1141</v>
      </c>
      <c r="H13" s="87">
        <v>265</v>
      </c>
      <c r="I13" s="88">
        <f>SUM(C13:H13)</f>
        <v>9019</v>
      </c>
    </row>
    <row r="14" spans="1:10" ht="12.9" customHeight="1" x14ac:dyDescent="0.3">
      <c r="A14" s="7">
        <v>2022</v>
      </c>
      <c r="B14" s="56"/>
      <c r="C14" s="57">
        <v>2068</v>
      </c>
      <c r="D14" s="57">
        <v>1586</v>
      </c>
      <c r="E14" s="57">
        <v>2876</v>
      </c>
      <c r="F14" s="57">
        <v>945</v>
      </c>
      <c r="G14" s="57">
        <v>1057</v>
      </c>
      <c r="H14" s="58">
        <v>241</v>
      </c>
      <c r="I14" s="29">
        <f>SUM(C14:H14)</f>
        <v>8773</v>
      </c>
      <c r="J14" s="73"/>
    </row>
    <row r="15" spans="1:10" x14ac:dyDescent="0.3">
      <c r="A15" s="7">
        <v>2023</v>
      </c>
      <c r="B15" s="56"/>
      <c r="C15" s="57">
        <v>2173</v>
      </c>
      <c r="D15" s="57">
        <v>1696</v>
      </c>
      <c r="E15" s="57">
        <v>3008</v>
      </c>
      <c r="F15" s="57">
        <v>966</v>
      </c>
      <c r="G15" s="57">
        <v>1114</v>
      </c>
      <c r="H15" s="58">
        <v>228</v>
      </c>
      <c r="I15" s="29">
        <f>SUM(C15:H15)</f>
        <v>9185</v>
      </c>
    </row>
    <row r="16" spans="1:10" ht="12.6" thickBot="1" x14ac:dyDescent="0.35">
      <c r="A16" s="8">
        <v>2024</v>
      </c>
      <c r="B16" s="38"/>
      <c r="C16" s="74">
        <v>2218</v>
      </c>
      <c r="D16" s="74">
        <v>1795</v>
      </c>
      <c r="E16" s="74">
        <v>2892</v>
      </c>
      <c r="F16" s="74">
        <v>1014</v>
      </c>
      <c r="G16" s="74">
        <v>1123</v>
      </c>
      <c r="H16" s="75">
        <v>237</v>
      </c>
      <c r="I16" s="76">
        <f>SUM(C16:H16)</f>
        <v>9279</v>
      </c>
    </row>
    <row r="18" spans="1:12" x14ac:dyDescent="0.25">
      <c r="A18" s="95" t="s">
        <v>29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x14ac:dyDescent="0.25">
      <c r="B19" s="77"/>
    </row>
    <row r="20" spans="1:12" x14ac:dyDescent="0.25">
      <c r="B20" s="77"/>
    </row>
    <row r="21" spans="1:12" x14ac:dyDescent="0.25">
      <c r="H21" s="77"/>
    </row>
  </sheetData>
  <mergeCells count="2">
    <mergeCell ref="A1:I1"/>
    <mergeCell ref="A18:L18"/>
  </mergeCells>
  <pageMargins left="0.78740157480314965" right="0.78740157480314965" top="1.1811023622047245" bottom="0.78740157480314965" header="0.31496062992125984" footer="0.31496062992125984"/>
  <pageSetup paperSize="9" scale="40" orientation="portrait" r:id="rId1"/>
  <ignoredErrors>
    <ignoredError sqref="I3:I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I16"/>
  <sheetViews>
    <sheetView view="pageLayout" zoomScaleNormal="100" zoomScaleSheetLayoutView="100" workbookViewId="0">
      <selection activeCell="A19" sqref="A19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9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s="16" customFormat="1" ht="39.9" customHeight="1" x14ac:dyDescent="0.25">
      <c r="A2" s="5" t="s">
        <v>4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9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9" ht="12.9" customHeight="1" thickTop="1" x14ac:dyDescent="0.3">
      <c r="A4" s="6">
        <v>2011</v>
      </c>
      <c r="B4" s="21">
        <v>282</v>
      </c>
      <c r="C4" s="22"/>
      <c r="D4" s="23"/>
      <c r="E4" s="22"/>
      <c r="F4" s="23"/>
      <c r="G4" s="22"/>
      <c r="H4" s="24"/>
      <c r="I4" s="25">
        <f>SUM(B4:H4)</f>
        <v>282</v>
      </c>
    </row>
    <row r="5" spans="1:9" ht="12.9" customHeight="1" x14ac:dyDescent="0.3">
      <c r="A5" s="7">
        <v>2012</v>
      </c>
      <c r="B5" s="26">
        <v>289</v>
      </c>
      <c r="C5" s="19"/>
      <c r="D5" s="27"/>
      <c r="E5" s="19"/>
      <c r="F5" s="27"/>
      <c r="G5" s="19"/>
      <c r="H5" s="28"/>
      <c r="I5" s="29">
        <f t="shared" ref="I5:I13" si="0">SUM(B5:H5)</f>
        <v>289</v>
      </c>
    </row>
    <row r="6" spans="1:9" ht="12.9" customHeight="1" x14ac:dyDescent="0.3">
      <c r="A6" s="7">
        <v>2013</v>
      </c>
      <c r="B6" s="26">
        <v>307</v>
      </c>
      <c r="C6" s="19"/>
      <c r="D6" s="27"/>
      <c r="E6" s="19"/>
      <c r="F6" s="27"/>
      <c r="G6" s="19"/>
      <c r="H6" s="28"/>
      <c r="I6" s="29">
        <f t="shared" si="0"/>
        <v>307</v>
      </c>
    </row>
    <row r="7" spans="1:9" ht="12.9" customHeight="1" x14ac:dyDescent="0.3">
      <c r="A7" s="7">
        <v>2014</v>
      </c>
      <c r="B7" s="26">
        <v>126</v>
      </c>
      <c r="C7" s="19"/>
      <c r="D7" s="27"/>
      <c r="E7" s="19"/>
      <c r="F7" s="27"/>
      <c r="G7" s="19"/>
      <c r="H7" s="28"/>
      <c r="I7" s="29">
        <f t="shared" si="0"/>
        <v>126</v>
      </c>
    </row>
    <row r="8" spans="1:9" ht="12.9" customHeight="1" thickBot="1" x14ac:dyDescent="0.35">
      <c r="A8" s="8">
        <v>2015</v>
      </c>
      <c r="B8" s="38">
        <v>141</v>
      </c>
      <c r="C8" s="39"/>
      <c r="D8" s="40"/>
      <c r="E8" s="39"/>
      <c r="F8" s="40"/>
      <c r="G8" s="39"/>
      <c r="H8" s="41"/>
      <c r="I8" s="42">
        <f t="shared" si="0"/>
        <v>141</v>
      </c>
    </row>
    <row r="9" spans="1:9" ht="12.9" customHeight="1" x14ac:dyDescent="0.3">
      <c r="A9" s="14">
        <v>2016</v>
      </c>
      <c r="B9" s="33">
        <v>0</v>
      </c>
      <c r="C9" s="34"/>
      <c r="D9" s="35"/>
      <c r="E9" s="34"/>
      <c r="F9" s="35"/>
      <c r="G9" s="34"/>
      <c r="H9" s="36"/>
      <c r="I9" s="37">
        <f t="shared" si="0"/>
        <v>0</v>
      </c>
    </row>
    <row r="10" spans="1:9" ht="12.9" customHeight="1" x14ac:dyDescent="0.3">
      <c r="A10" s="7">
        <v>2017</v>
      </c>
      <c r="B10" s="26"/>
      <c r="C10" s="19"/>
      <c r="D10" s="27"/>
      <c r="E10" s="19"/>
      <c r="F10" s="27"/>
      <c r="G10" s="19"/>
      <c r="H10" s="28"/>
      <c r="I10" s="29"/>
    </row>
    <row r="11" spans="1:9" ht="12.9" customHeight="1" x14ac:dyDescent="0.3">
      <c r="A11" s="7">
        <v>2018</v>
      </c>
      <c r="B11" s="26"/>
      <c r="C11" s="19"/>
      <c r="D11" s="27"/>
      <c r="E11" s="19"/>
      <c r="F11" s="27"/>
      <c r="G11" s="19"/>
      <c r="H11" s="28"/>
      <c r="I11" s="29"/>
    </row>
    <row r="12" spans="1:9" ht="12.9" customHeight="1" x14ac:dyDescent="0.3">
      <c r="A12" s="7">
        <v>2019</v>
      </c>
      <c r="B12" s="26"/>
      <c r="C12" s="19"/>
      <c r="D12" s="27"/>
      <c r="E12" s="19"/>
      <c r="F12" s="27"/>
      <c r="G12" s="19"/>
      <c r="H12" s="28"/>
      <c r="I12" s="29"/>
    </row>
    <row r="13" spans="1:9" ht="12.9" customHeight="1" thickBot="1" x14ac:dyDescent="0.35">
      <c r="A13" s="8">
        <v>2020</v>
      </c>
      <c r="B13" s="38"/>
      <c r="C13" s="39"/>
      <c r="D13" s="40"/>
      <c r="E13" s="39"/>
      <c r="F13" s="40"/>
      <c r="G13" s="39"/>
      <c r="H13" s="41"/>
      <c r="I13" s="42"/>
    </row>
    <row r="16" spans="1:9" x14ac:dyDescent="0.25">
      <c r="A16" s="95" t="s">
        <v>30</v>
      </c>
      <c r="B16" s="96"/>
      <c r="C16" s="96"/>
      <c r="D16" s="96"/>
      <c r="E16" s="96"/>
      <c r="F16" s="96"/>
      <c r="G16" s="96"/>
      <c r="H16" s="96"/>
      <c r="I16" s="96"/>
    </row>
  </sheetData>
  <mergeCells count="7">
    <mergeCell ref="A16:I16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orientation="portrait" r:id="rId1"/>
  <ignoredErrors>
    <ignoredError sqref="I4:I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87800"/>
    <pageSetUpPr fitToPage="1"/>
  </sheetPr>
  <dimension ref="A1:L19"/>
  <sheetViews>
    <sheetView view="pageLayout" zoomScale="145" zoomScaleNormal="100" zoomScalePageLayoutView="145" workbookViewId="0">
      <selection activeCell="B18" sqref="B18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9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s="16" customFormat="1" ht="39.9" customHeight="1" x14ac:dyDescent="0.25">
      <c r="A2" s="5" t="s">
        <v>5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9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9" ht="12.9" customHeight="1" thickTop="1" x14ac:dyDescent="0.3">
      <c r="A4" s="6">
        <v>2011</v>
      </c>
      <c r="B4" s="21">
        <v>1432</v>
      </c>
      <c r="C4" s="22">
        <v>125</v>
      </c>
      <c r="D4" s="23"/>
      <c r="E4" s="22"/>
      <c r="F4" s="23">
        <v>685</v>
      </c>
      <c r="G4" s="22">
        <v>87</v>
      </c>
      <c r="H4" s="24">
        <v>214</v>
      </c>
      <c r="I4" s="25">
        <f>SUM(B4:H4)</f>
        <v>2543</v>
      </c>
    </row>
    <row r="5" spans="1:9" ht="12.9" customHeight="1" x14ac:dyDescent="0.3">
      <c r="A5" s="7">
        <v>2012</v>
      </c>
      <c r="B5" s="26">
        <v>1328</v>
      </c>
      <c r="C5" s="19">
        <v>114</v>
      </c>
      <c r="D5" s="27"/>
      <c r="E5" s="19"/>
      <c r="F5" s="27">
        <v>638</v>
      </c>
      <c r="G5" s="19">
        <v>60</v>
      </c>
      <c r="H5" s="28">
        <v>197</v>
      </c>
      <c r="I5" s="29">
        <f t="shared" ref="I5:I10" si="0">SUM(B5:H5)</f>
        <v>2337</v>
      </c>
    </row>
    <row r="6" spans="1:9" ht="12.9" customHeight="1" x14ac:dyDescent="0.3">
      <c r="A6" s="7">
        <v>2013</v>
      </c>
      <c r="B6" s="26">
        <v>1268</v>
      </c>
      <c r="C6" s="19">
        <v>110</v>
      </c>
      <c r="D6" s="27"/>
      <c r="E6" s="19"/>
      <c r="F6" s="27">
        <v>573</v>
      </c>
      <c r="G6" s="19">
        <v>54</v>
      </c>
      <c r="H6" s="28">
        <v>202</v>
      </c>
      <c r="I6" s="29">
        <f t="shared" si="0"/>
        <v>2207</v>
      </c>
    </row>
    <row r="7" spans="1:9" ht="12.9" customHeight="1" x14ac:dyDescent="0.3">
      <c r="A7" s="7">
        <v>2014</v>
      </c>
      <c r="B7" s="26">
        <v>1247</v>
      </c>
      <c r="C7" s="19">
        <v>103</v>
      </c>
      <c r="D7" s="27"/>
      <c r="E7" s="19"/>
      <c r="F7" s="27">
        <v>635</v>
      </c>
      <c r="G7" s="19">
        <v>67</v>
      </c>
      <c r="H7" s="28">
        <v>218</v>
      </c>
      <c r="I7" s="29">
        <f t="shared" si="0"/>
        <v>2270</v>
      </c>
    </row>
    <row r="8" spans="1:9" ht="12.9" customHeight="1" thickBot="1" x14ac:dyDescent="0.35">
      <c r="A8" s="8">
        <v>2015</v>
      </c>
      <c r="B8" s="38">
        <v>1151</v>
      </c>
      <c r="C8" s="39">
        <v>119</v>
      </c>
      <c r="D8" s="40"/>
      <c r="E8" s="39"/>
      <c r="F8" s="40">
        <v>651</v>
      </c>
      <c r="G8" s="39">
        <v>81</v>
      </c>
      <c r="H8" s="41">
        <v>202</v>
      </c>
      <c r="I8" s="42">
        <f t="shared" si="0"/>
        <v>2204</v>
      </c>
    </row>
    <row r="9" spans="1:9" ht="12.9" customHeight="1" x14ac:dyDescent="0.3">
      <c r="A9" s="14">
        <v>2016</v>
      </c>
      <c r="B9" s="33">
        <v>1298</v>
      </c>
      <c r="C9" s="34">
        <v>118</v>
      </c>
      <c r="D9" s="35"/>
      <c r="E9" s="34"/>
      <c r="F9" s="35">
        <v>599</v>
      </c>
      <c r="G9" s="34">
        <v>73</v>
      </c>
      <c r="H9" s="36">
        <v>163</v>
      </c>
      <c r="I9" s="37">
        <f t="shared" si="0"/>
        <v>2251</v>
      </c>
    </row>
    <row r="10" spans="1:9" ht="12.9" customHeight="1" x14ac:dyDescent="0.3">
      <c r="A10" s="7">
        <v>2017</v>
      </c>
      <c r="B10" s="26">
        <v>1309</v>
      </c>
      <c r="C10" s="19">
        <v>116</v>
      </c>
      <c r="D10" s="27"/>
      <c r="E10" s="19"/>
      <c r="F10" s="27">
        <v>600</v>
      </c>
      <c r="G10" s="19">
        <v>84</v>
      </c>
      <c r="H10" s="28">
        <v>170</v>
      </c>
      <c r="I10" s="29">
        <f t="shared" si="0"/>
        <v>2279</v>
      </c>
    </row>
    <row r="11" spans="1:9" ht="12.9" customHeight="1" x14ac:dyDescent="0.3">
      <c r="A11" s="7">
        <v>2018</v>
      </c>
      <c r="B11" s="26">
        <v>1274</v>
      </c>
      <c r="C11" s="19">
        <v>115</v>
      </c>
      <c r="D11" s="27"/>
      <c r="E11" s="19"/>
      <c r="F11" s="27">
        <v>588</v>
      </c>
      <c r="G11" s="19">
        <v>85</v>
      </c>
      <c r="H11" s="28">
        <v>175</v>
      </c>
      <c r="I11" s="29">
        <f t="shared" ref="I11:I15" si="1">SUM(B11:H11)</f>
        <v>2237</v>
      </c>
    </row>
    <row r="12" spans="1:9" ht="12.9" customHeight="1" x14ac:dyDescent="0.3">
      <c r="A12" s="7">
        <v>2019</v>
      </c>
      <c r="B12" s="26">
        <v>1261</v>
      </c>
      <c r="C12" s="19">
        <v>103</v>
      </c>
      <c r="D12" s="27"/>
      <c r="E12" s="19"/>
      <c r="F12" s="27">
        <v>578</v>
      </c>
      <c r="G12" s="19">
        <v>82</v>
      </c>
      <c r="H12" s="28">
        <v>206</v>
      </c>
      <c r="I12" s="29">
        <f t="shared" si="1"/>
        <v>2230</v>
      </c>
    </row>
    <row r="13" spans="1:9" ht="12.9" customHeight="1" thickBot="1" x14ac:dyDescent="0.35">
      <c r="A13" s="8">
        <v>2020</v>
      </c>
      <c r="B13" s="38">
        <v>1203</v>
      </c>
      <c r="C13" s="39">
        <v>90</v>
      </c>
      <c r="D13" s="40"/>
      <c r="E13" s="39"/>
      <c r="F13" s="40">
        <v>632</v>
      </c>
      <c r="G13" s="39">
        <v>90</v>
      </c>
      <c r="H13" s="41">
        <v>218</v>
      </c>
      <c r="I13" s="42">
        <f t="shared" si="1"/>
        <v>2233</v>
      </c>
    </row>
    <row r="14" spans="1:9" ht="12.9" customHeight="1" x14ac:dyDescent="0.3">
      <c r="A14" s="13">
        <v>2021</v>
      </c>
      <c r="B14" s="59">
        <v>1296</v>
      </c>
      <c r="C14" s="20">
        <v>66</v>
      </c>
      <c r="D14" s="80"/>
      <c r="E14" s="20"/>
      <c r="F14" s="80">
        <v>590</v>
      </c>
      <c r="G14" s="20">
        <v>80</v>
      </c>
      <c r="H14" s="65">
        <v>208</v>
      </c>
      <c r="I14" s="29">
        <f t="shared" ref="I14" si="2">SUM(B14:H14)</f>
        <v>2240</v>
      </c>
    </row>
    <row r="15" spans="1:9" ht="12.9" customHeight="1" x14ac:dyDescent="0.3">
      <c r="A15" s="13">
        <v>2022</v>
      </c>
      <c r="B15" s="30">
        <v>1248</v>
      </c>
      <c r="C15" s="20">
        <v>79</v>
      </c>
      <c r="D15" s="31"/>
      <c r="E15" s="20"/>
      <c r="F15" s="31">
        <v>490</v>
      </c>
      <c r="G15" s="20">
        <v>59</v>
      </c>
      <c r="H15" s="65">
        <v>192</v>
      </c>
      <c r="I15" s="29">
        <f t="shared" si="1"/>
        <v>2068</v>
      </c>
    </row>
    <row r="16" spans="1:9" x14ac:dyDescent="0.3">
      <c r="A16" s="13">
        <v>2023</v>
      </c>
      <c r="B16" s="30">
        <v>1313</v>
      </c>
      <c r="C16" s="20">
        <v>89</v>
      </c>
      <c r="D16" s="31"/>
      <c r="E16" s="20"/>
      <c r="F16" s="31">
        <v>532</v>
      </c>
      <c r="G16" s="20">
        <v>60</v>
      </c>
      <c r="H16" s="65">
        <v>179</v>
      </c>
      <c r="I16" s="29">
        <f t="shared" ref="I16" si="3">SUM(B16:H16)</f>
        <v>2173</v>
      </c>
    </row>
    <row r="17" spans="1:12" ht="12.6" thickBot="1" x14ac:dyDescent="0.35">
      <c r="A17" s="8">
        <v>2024</v>
      </c>
      <c r="B17" s="78">
        <v>1301</v>
      </c>
      <c r="C17" s="66">
        <v>92</v>
      </c>
      <c r="D17" s="79"/>
      <c r="E17" s="66"/>
      <c r="F17" s="79">
        <v>583</v>
      </c>
      <c r="G17" s="66">
        <v>65</v>
      </c>
      <c r="H17" s="81">
        <v>177</v>
      </c>
      <c r="I17" s="82">
        <f t="shared" ref="I17" si="4">SUM(B17:H17)</f>
        <v>2218</v>
      </c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  <ignoredErrors>
    <ignoredError sqref="I15 I4:I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5028"/>
    <pageSetUpPr fitToPage="1"/>
  </sheetPr>
  <dimension ref="A1:L19"/>
  <sheetViews>
    <sheetView view="pageLayout" zoomScale="130" zoomScaleNormal="100" zoomScalePageLayoutView="130" workbookViewId="0">
      <selection activeCell="H18" sqref="H18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12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12" s="16" customFormat="1" ht="39.9" customHeight="1" x14ac:dyDescent="0.25">
      <c r="A2" s="5" t="s">
        <v>6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12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12" ht="12.9" customHeight="1" thickTop="1" x14ac:dyDescent="0.3">
      <c r="A4" s="6">
        <v>2011</v>
      </c>
      <c r="B4" s="21">
        <v>1153</v>
      </c>
      <c r="C4" s="22">
        <v>130</v>
      </c>
      <c r="D4" s="23"/>
      <c r="E4" s="22">
        <v>1</v>
      </c>
      <c r="F4" s="23">
        <v>409</v>
      </c>
      <c r="G4" s="22">
        <v>98</v>
      </c>
      <c r="H4" s="24">
        <v>144</v>
      </c>
      <c r="I4" s="25">
        <f>SUM(B4:H4)</f>
        <v>1935</v>
      </c>
    </row>
    <row r="5" spans="1:12" ht="12.9" customHeight="1" x14ac:dyDescent="0.3">
      <c r="A5" s="7">
        <v>2012</v>
      </c>
      <c r="B5" s="26">
        <v>1140</v>
      </c>
      <c r="C5" s="19">
        <v>123</v>
      </c>
      <c r="D5" s="27"/>
      <c r="E5" s="19"/>
      <c r="F5" s="27">
        <v>368</v>
      </c>
      <c r="G5" s="19">
        <v>83</v>
      </c>
      <c r="H5" s="28">
        <v>163</v>
      </c>
      <c r="I5" s="29">
        <f t="shared" ref="I5:I10" si="0">SUM(B5:H5)</f>
        <v>1877</v>
      </c>
    </row>
    <row r="6" spans="1:12" ht="12.9" customHeight="1" x14ac:dyDescent="0.3">
      <c r="A6" s="7">
        <v>2013</v>
      </c>
      <c r="B6" s="26">
        <v>1161</v>
      </c>
      <c r="C6" s="19">
        <v>114</v>
      </c>
      <c r="D6" s="27">
        <v>6</v>
      </c>
      <c r="E6" s="19"/>
      <c r="F6" s="27">
        <v>375</v>
      </c>
      <c r="G6" s="19">
        <v>73</v>
      </c>
      <c r="H6" s="28">
        <v>165</v>
      </c>
      <c r="I6" s="29">
        <f t="shared" si="0"/>
        <v>1894</v>
      </c>
    </row>
    <row r="7" spans="1:12" ht="12.9" customHeight="1" x14ac:dyDescent="0.3">
      <c r="A7" s="7">
        <v>2014</v>
      </c>
      <c r="B7" s="26">
        <v>1086</v>
      </c>
      <c r="C7" s="19">
        <v>142</v>
      </c>
      <c r="D7" s="27">
        <v>5</v>
      </c>
      <c r="E7" s="19"/>
      <c r="F7" s="27">
        <v>377</v>
      </c>
      <c r="G7" s="19">
        <v>71</v>
      </c>
      <c r="H7" s="28">
        <v>141</v>
      </c>
      <c r="I7" s="29">
        <f t="shared" si="0"/>
        <v>1822</v>
      </c>
    </row>
    <row r="8" spans="1:12" ht="12.9" customHeight="1" thickBot="1" x14ac:dyDescent="0.35">
      <c r="A8" s="8">
        <v>2015</v>
      </c>
      <c r="B8" s="38">
        <v>1015</v>
      </c>
      <c r="C8" s="39">
        <v>178</v>
      </c>
      <c r="D8" s="40"/>
      <c r="E8" s="39"/>
      <c r="F8" s="40">
        <v>372</v>
      </c>
      <c r="G8" s="39">
        <v>65</v>
      </c>
      <c r="H8" s="41">
        <v>137</v>
      </c>
      <c r="I8" s="42">
        <f t="shared" si="0"/>
        <v>1767</v>
      </c>
    </row>
    <row r="9" spans="1:12" ht="12.9" customHeight="1" x14ac:dyDescent="0.3">
      <c r="A9" s="14">
        <v>2016</v>
      </c>
      <c r="B9" s="33">
        <v>866</v>
      </c>
      <c r="C9" s="34">
        <v>155</v>
      </c>
      <c r="D9" s="35"/>
      <c r="E9" s="34"/>
      <c r="F9" s="35">
        <v>355</v>
      </c>
      <c r="G9" s="34">
        <v>51</v>
      </c>
      <c r="H9" s="36">
        <v>124</v>
      </c>
      <c r="I9" s="37">
        <f t="shared" si="0"/>
        <v>1551</v>
      </c>
    </row>
    <row r="10" spans="1:12" ht="12.9" customHeight="1" x14ac:dyDescent="0.3">
      <c r="A10" s="7">
        <v>2017</v>
      </c>
      <c r="B10" s="26">
        <v>736</v>
      </c>
      <c r="C10" s="19">
        <v>131</v>
      </c>
      <c r="D10" s="27"/>
      <c r="E10" s="19"/>
      <c r="F10" s="27">
        <v>301</v>
      </c>
      <c r="G10" s="19">
        <v>57</v>
      </c>
      <c r="H10" s="28">
        <v>129</v>
      </c>
      <c r="I10" s="29">
        <f t="shared" si="0"/>
        <v>1354</v>
      </c>
    </row>
    <row r="11" spans="1:12" ht="12.9" customHeight="1" x14ac:dyDescent="0.3">
      <c r="A11" s="7">
        <v>2018</v>
      </c>
      <c r="B11" s="26">
        <v>661</v>
      </c>
      <c r="C11" s="19">
        <v>116</v>
      </c>
      <c r="D11" s="27"/>
      <c r="E11" s="19"/>
      <c r="F11" s="27">
        <v>265</v>
      </c>
      <c r="G11" s="19">
        <v>67</v>
      </c>
      <c r="H11" s="28">
        <v>109</v>
      </c>
      <c r="I11" s="29">
        <f t="shared" ref="I11:I13" si="1">SUM(B11:H11)</f>
        <v>1218</v>
      </c>
    </row>
    <row r="12" spans="1:12" ht="12.9" customHeight="1" x14ac:dyDescent="0.3">
      <c r="A12" s="7">
        <v>2019</v>
      </c>
      <c r="B12" s="26">
        <v>840</v>
      </c>
      <c r="C12" s="19">
        <v>129</v>
      </c>
      <c r="D12" s="27"/>
      <c r="E12" s="19"/>
      <c r="F12" s="27">
        <v>260</v>
      </c>
      <c r="G12" s="19">
        <v>67</v>
      </c>
      <c r="H12" s="28">
        <v>118</v>
      </c>
      <c r="I12" s="29">
        <f t="shared" si="1"/>
        <v>1414</v>
      </c>
    </row>
    <row r="13" spans="1:12" ht="12.9" customHeight="1" thickBot="1" x14ac:dyDescent="0.35">
      <c r="A13" s="8">
        <v>2020</v>
      </c>
      <c r="B13" s="38">
        <v>882</v>
      </c>
      <c r="C13" s="39">
        <v>164</v>
      </c>
      <c r="D13" s="40"/>
      <c r="E13" s="39"/>
      <c r="F13" s="40">
        <v>260</v>
      </c>
      <c r="G13" s="39">
        <v>61</v>
      </c>
      <c r="H13" s="41">
        <v>116</v>
      </c>
      <c r="I13" s="42">
        <f t="shared" si="1"/>
        <v>1483</v>
      </c>
      <c r="K13" s="73"/>
      <c r="L13" s="73"/>
    </row>
    <row r="14" spans="1:12" ht="12.9" customHeight="1" x14ac:dyDescent="0.3">
      <c r="A14" s="13">
        <v>2021</v>
      </c>
      <c r="B14" s="30">
        <v>912</v>
      </c>
      <c r="C14" s="20">
        <v>174</v>
      </c>
      <c r="D14" s="31"/>
      <c r="E14" s="20"/>
      <c r="F14" s="80">
        <v>247</v>
      </c>
      <c r="G14" s="20">
        <v>45</v>
      </c>
      <c r="H14" s="65">
        <v>112</v>
      </c>
      <c r="I14" s="29">
        <f>SUM(B14:H14)</f>
        <v>1490</v>
      </c>
    </row>
    <row r="15" spans="1:12" ht="12.9" customHeight="1" x14ac:dyDescent="0.3">
      <c r="A15" s="13">
        <v>2022</v>
      </c>
      <c r="B15" s="30">
        <v>993</v>
      </c>
      <c r="C15" s="20">
        <v>161</v>
      </c>
      <c r="D15" s="31"/>
      <c r="E15" s="20"/>
      <c r="F15" s="31">
        <v>276</v>
      </c>
      <c r="G15" s="20">
        <v>54</v>
      </c>
      <c r="H15" s="65">
        <v>102</v>
      </c>
      <c r="I15" s="29">
        <f>SUM(B15:H15)</f>
        <v>1586</v>
      </c>
    </row>
    <row r="16" spans="1:12" x14ac:dyDescent="0.3">
      <c r="A16" s="13">
        <v>2023</v>
      </c>
      <c r="B16" s="30">
        <v>1109</v>
      </c>
      <c r="C16" s="20">
        <v>181</v>
      </c>
      <c r="D16" s="31"/>
      <c r="E16" s="20"/>
      <c r="F16" s="31">
        <v>241</v>
      </c>
      <c r="G16" s="20">
        <v>54</v>
      </c>
      <c r="H16" s="65">
        <v>111</v>
      </c>
      <c r="I16" s="29">
        <f>SUM(B16:H16)</f>
        <v>1696</v>
      </c>
    </row>
    <row r="17" spans="1:12" ht="12.6" thickBot="1" x14ac:dyDescent="0.35">
      <c r="A17" s="8">
        <v>2024</v>
      </c>
      <c r="B17" s="78">
        <v>1196</v>
      </c>
      <c r="C17" s="66">
        <v>189</v>
      </c>
      <c r="D17" s="79"/>
      <c r="E17" s="66"/>
      <c r="F17" s="79">
        <v>229</v>
      </c>
      <c r="G17" s="66">
        <v>56</v>
      </c>
      <c r="H17" s="81">
        <v>125</v>
      </c>
      <c r="I17" s="82">
        <f>SUM(B17:H17)</f>
        <v>1795</v>
      </c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  <ignoredErrors>
    <ignoredError sqref="I4:I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46A0"/>
    <pageSetUpPr fitToPage="1"/>
  </sheetPr>
  <dimension ref="A1:L19"/>
  <sheetViews>
    <sheetView view="pageLayout" zoomScale="145" zoomScaleNormal="100" zoomScalePageLayoutView="145" workbookViewId="0">
      <selection activeCell="A22" sqref="A22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9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s="16" customFormat="1" ht="39.9" customHeight="1" x14ac:dyDescent="0.25">
      <c r="A2" s="5" t="s">
        <v>7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9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9" ht="12.9" customHeight="1" thickTop="1" x14ac:dyDescent="0.3">
      <c r="A4" s="6">
        <v>2011</v>
      </c>
      <c r="B4" s="21">
        <v>1894</v>
      </c>
      <c r="C4" s="22">
        <v>325</v>
      </c>
      <c r="D4" s="23"/>
      <c r="E4" s="22"/>
      <c r="F4" s="23">
        <v>904</v>
      </c>
      <c r="G4" s="22">
        <v>142</v>
      </c>
      <c r="H4" s="24">
        <v>120</v>
      </c>
      <c r="I4" s="25">
        <f>SUM(B4:H4)</f>
        <v>3385</v>
      </c>
    </row>
    <row r="5" spans="1:9" ht="12.9" customHeight="1" x14ac:dyDescent="0.3">
      <c r="A5" s="7">
        <v>2012</v>
      </c>
      <c r="B5" s="26">
        <v>1973</v>
      </c>
      <c r="C5" s="19">
        <v>226</v>
      </c>
      <c r="D5" s="27"/>
      <c r="E5" s="19"/>
      <c r="F5" s="27">
        <v>927</v>
      </c>
      <c r="G5" s="19">
        <v>143</v>
      </c>
      <c r="H5" s="28">
        <v>92</v>
      </c>
      <c r="I5" s="29">
        <f t="shared" ref="I5:I10" si="0">SUM(B5:H5)</f>
        <v>3361</v>
      </c>
    </row>
    <row r="6" spans="1:9" ht="12.9" customHeight="1" x14ac:dyDescent="0.3">
      <c r="A6" s="7">
        <v>2013</v>
      </c>
      <c r="B6" s="26">
        <v>2208</v>
      </c>
      <c r="C6" s="19">
        <v>191</v>
      </c>
      <c r="D6" s="27"/>
      <c r="E6" s="19"/>
      <c r="F6" s="27">
        <v>863</v>
      </c>
      <c r="G6" s="19">
        <v>107</v>
      </c>
      <c r="H6" s="28">
        <v>98</v>
      </c>
      <c r="I6" s="29">
        <f t="shared" si="0"/>
        <v>3467</v>
      </c>
    </row>
    <row r="7" spans="1:9" ht="12.9" customHeight="1" x14ac:dyDescent="0.3">
      <c r="A7" s="7">
        <v>2014</v>
      </c>
      <c r="B7" s="26">
        <v>2274</v>
      </c>
      <c r="C7" s="19">
        <v>111</v>
      </c>
      <c r="D7" s="27"/>
      <c r="E7" s="19"/>
      <c r="F7" s="27">
        <v>861</v>
      </c>
      <c r="G7" s="19">
        <v>71</v>
      </c>
      <c r="H7" s="28">
        <v>95</v>
      </c>
      <c r="I7" s="29">
        <f t="shared" si="0"/>
        <v>3412</v>
      </c>
    </row>
    <row r="8" spans="1:9" ht="12.9" customHeight="1" thickBot="1" x14ac:dyDescent="0.35">
      <c r="A8" s="8">
        <v>2015</v>
      </c>
      <c r="B8" s="38">
        <v>2148</v>
      </c>
      <c r="C8" s="39">
        <v>85</v>
      </c>
      <c r="D8" s="40"/>
      <c r="E8" s="39"/>
      <c r="F8" s="40">
        <v>834</v>
      </c>
      <c r="G8" s="39">
        <v>55</v>
      </c>
      <c r="H8" s="41">
        <v>88</v>
      </c>
      <c r="I8" s="42">
        <f t="shared" si="0"/>
        <v>3210</v>
      </c>
    </row>
    <row r="9" spans="1:9" ht="12.9" customHeight="1" x14ac:dyDescent="0.3">
      <c r="A9" s="14">
        <v>2016</v>
      </c>
      <c r="B9" s="33">
        <v>1947</v>
      </c>
      <c r="C9" s="34">
        <v>91</v>
      </c>
      <c r="D9" s="35"/>
      <c r="E9" s="34"/>
      <c r="F9" s="35">
        <v>818</v>
      </c>
      <c r="G9" s="34">
        <v>65</v>
      </c>
      <c r="H9" s="36">
        <v>84</v>
      </c>
      <c r="I9" s="37">
        <f t="shared" si="0"/>
        <v>3005</v>
      </c>
    </row>
    <row r="10" spans="1:9" ht="12.9" customHeight="1" x14ac:dyDescent="0.3">
      <c r="A10" s="7">
        <v>2017</v>
      </c>
      <c r="B10" s="26">
        <v>1822</v>
      </c>
      <c r="C10" s="19">
        <v>88</v>
      </c>
      <c r="D10" s="27"/>
      <c r="E10" s="19"/>
      <c r="F10" s="27">
        <v>771</v>
      </c>
      <c r="G10" s="19">
        <v>84</v>
      </c>
      <c r="H10" s="28">
        <v>113</v>
      </c>
      <c r="I10" s="29">
        <f t="shared" si="0"/>
        <v>2878</v>
      </c>
    </row>
    <row r="11" spans="1:9" ht="12.9" customHeight="1" x14ac:dyDescent="0.3">
      <c r="A11" s="7">
        <v>2018</v>
      </c>
      <c r="B11" s="26">
        <v>1738</v>
      </c>
      <c r="C11" s="19">
        <v>106</v>
      </c>
      <c r="D11" s="27"/>
      <c r="E11" s="19"/>
      <c r="F11" s="27">
        <v>693</v>
      </c>
      <c r="G11" s="19">
        <v>100</v>
      </c>
      <c r="H11" s="28">
        <v>166</v>
      </c>
      <c r="I11" s="29">
        <f t="shared" ref="I11:I16" si="1">SUM(B11:H11)</f>
        <v>2803</v>
      </c>
    </row>
    <row r="12" spans="1:9" ht="12.9" customHeight="1" x14ac:dyDescent="0.3">
      <c r="A12" s="7">
        <v>2019</v>
      </c>
      <c r="B12" s="26">
        <v>1658</v>
      </c>
      <c r="C12" s="19">
        <v>97</v>
      </c>
      <c r="D12" s="27"/>
      <c r="E12" s="19"/>
      <c r="F12" s="27">
        <v>635</v>
      </c>
      <c r="G12" s="19">
        <v>98</v>
      </c>
      <c r="H12" s="28">
        <v>167</v>
      </c>
      <c r="I12" s="29">
        <f t="shared" si="1"/>
        <v>2655</v>
      </c>
    </row>
    <row r="13" spans="1:9" ht="12.9" customHeight="1" thickBot="1" x14ac:dyDescent="0.35">
      <c r="A13" s="8">
        <v>2020</v>
      </c>
      <c r="B13" s="38">
        <v>1900</v>
      </c>
      <c r="C13" s="39">
        <v>151</v>
      </c>
      <c r="D13" s="40"/>
      <c r="E13" s="39"/>
      <c r="F13" s="40">
        <v>568</v>
      </c>
      <c r="G13" s="39">
        <v>96</v>
      </c>
      <c r="H13" s="41">
        <v>193</v>
      </c>
      <c r="I13" s="42">
        <f t="shared" si="1"/>
        <v>2908</v>
      </c>
    </row>
    <row r="14" spans="1:9" ht="12.9" customHeight="1" x14ac:dyDescent="0.3">
      <c r="A14" s="83">
        <v>2021</v>
      </c>
      <c r="B14" s="30">
        <v>1898</v>
      </c>
      <c r="C14" s="20">
        <v>143</v>
      </c>
      <c r="D14" s="31"/>
      <c r="E14" s="20"/>
      <c r="F14" s="31">
        <v>657</v>
      </c>
      <c r="G14" s="20">
        <v>89</v>
      </c>
      <c r="H14" s="65">
        <v>149</v>
      </c>
      <c r="I14" s="29">
        <f t="shared" si="1"/>
        <v>2936</v>
      </c>
    </row>
    <row r="15" spans="1:9" x14ac:dyDescent="0.3">
      <c r="A15" s="13">
        <v>2022</v>
      </c>
      <c r="B15" s="30">
        <v>1857</v>
      </c>
      <c r="C15" s="20">
        <v>126</v>
      </c>
      <c r="D15" s="31"/>
      <c r="E15" s="20"/>
      <c r="F15" s="31">
        <v>694</v>
      </c>
      <c r="G15" s="20">
        <v>87</v>
      </c>
      <c r="H15" s="65">
        <v>112</v>
      </c>
      <c r="I15" s="29">
        <f t="shared" si="1"/>
        <v>2876</v>
      </c>
    </row>
    <row r="16" spans="1:9" x14ac:dyDescent="0.3">
      <c r="A16" s="13">
        <v>2023</v>
      </c>
      <c r="B16" s="30">
        <v>1959</v>
      </c>
      <c r="C16" s="20">
        <v>149</v>
      </c>
      <c r="D16" s="31"/>
      <c r="E16" s="20"/>
      <c r="F16" s="31">
        <v>671</v>
      </c>
      <c r="G16" s="20">
        <v>96</v>
      </c>
      <c r="H16" s="65">
        <v>133</v>
      </c>
      <c r="I16" s="29">
        <f t="shared" si="1"/>
        <v>3008</v>
      </c>
    </row>
    <row r="17" spans="1:12" ht="12.6" thickBot="1" x14ac:dyDescent="0.35">
      <c r="A17" s="8">
        <v>2024</v>
      </c>
      <c r="B17" s="78">
        <v>1940</v>
      </c>
      <c r="C17" s="66">
        <v>142</v>
      </c>
      <c r="D17" s="79"/>
      <c r="E17" s="66"/>
      <c r="F17" s="79">
        <v>661</v>
      </c>
      <c r="G17" s="66">
        <v>83</v>
      </c>
      <c r="H17" s="81">
        <v>66</v>
      </c>
      <c r="I17" s="82">
        <f t="shared" ref="I17" si="2">SUM(B17:H17)</f>
        <v>2892</v>
      </c>
    </row>
    <row r="18" spans="1:12" x14ac:dyDescent="0.3">
      <c r="A18" s="92"/>
      <c r="B18" s="93"/>
      <c r="C18" s="93"/>
      <c r="D18" s="93"/>
      <c r="E18" s="93"/>
      <c r="F18" s="93"/>
      <c r="G18" s="93"/>
      <c r="H18" s="93"/>
      <c r="I18" s="94"/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  <ignoredErrors>
    <ignoredError sqref="I4:I8 I9:I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C0A00"/>
    <pageSetUpPr fitToPage="1"/>
  </sheetPr>
  <dimension ref="A1:L19"/>
  <sheetViews>
    <sheetView view="pageLayout" zoomScale="145" zoomScaleNormal="100" zoomScalePageLayoutView="145" workbookViewId="0">
      <selection activeCell="B21" sqref="B21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9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s="16" customFormat="1" ht="39.9" customHeight="1" x14ac:dyDescent="0.25">
      <c r="A2" s="5" t="s">
        <v>9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9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9" ht="12.9" customHeight="1" thickTop="1" x14ac:dyDescent="0.3">
      <c r="A4" s="6">
        <v>2011</v>
      </c>
      <c r="B4" s="21">
        <v>699</v>
      </c>
      <c r="C4" s="22">
        <v>280</v>
      </c>
      <c r="D4" s="23"/>
      <c r="E4" s="22"/>
      <c r="F4" s="23">
        <v>219</v>
      </c>
      <c r="G4" s="22">
        <v>48</v>
      </c>
      <c r="H4" s="24">
        <v>53</v>
      </c>
      <c r="I4" s="25">
        <f>SUM(B4:H4)</f>
        <v>1299</v>
      </c>
    </row>
    <row r="5" spans="1:9" ht="12.9" customHeight="1" x14ac:dyDescent="0.3">
      <c r="A5" s="7">
        <v>2012</v>
      </c>
      <c r="B5" s="26">
        <v>673</v>
      </c>
      <c r="C5" s="19">
        <v>267</v>
      </c>
      <c r="D5" s="27"/>
      <c r="E5" s="19"/>
      <c r="F5" s="27">
        <v>236</v>
      </c>
      <c r="G5" s="19">
        <v>73</v>
      </c>
      <c r="H5" s="28">
        <v>54</v>
      </c>
      <c r="I5" s="29">
        <f t="shared" ref="I5:I10" si="0">SUM(B5:H5)</f>
        <v>1303</v>
      </c>
    </row>
    <row r="6" spans="1:9" ht="12.9" customHeight="1" x14ac:dyDescent="0.3">
      <c r="A6" s="7">
        <v>2013</v>
      </c>
      <c r="B6" s="26">
        <v>708</v>
      </c>
      <c r="C6" s="19">
        <v>254</v>
      </c>
      <c r="D6" s="27"/>
      <c r="E6" s="19"/>
      <c r="F6" s="27">
        <v>216</v>
      </c>
      <c r="G6" s="19">
        <v>112</v>
      </c>
      <c r="H6" s="28">
        <v>75</v>
      </c>
      <c r="I6" s="29">
        <f t="shared" si="0"/>
        <v>1365</v>
      </c>
    </row>
    <row r="7" spans="1:9" ht="12.9" customHeight="1" x14ac:dyDescent="0.3">
      <c r="A7" s="7">
        <v>2014</v>
      </c>
      <c r="B7" s="26">
        <v>681</v>
      </c>
      <c r="C7" s="19">
        <v>239</v>
      </c>
      <c r="D7" s="27"/>
      <c r="E7" s="19"/>
      <c r="F7" s="27">
        <v>193</v>
      </c>
      <c r="G7" s="19">
        <v>96</v>
      </c>
      <c r="H7" s="28">
        <v>68</v>
      </c>
      <c r="I7" s="29">
        <f t="shared" si="0"/>
        <v>1277</v>
      </c>
    </row>
    <row r="8" spans="1:9" ht="12.9" customHeight="1" thickBot="1" x14ac:dyDescent="0.35">
      <c r="A8" s="8">
        <v>2015</v>
      </c>
      <c r="B8" s="38">
        <v>593</v>
      </c>
      <c r="C8" s="39">
        <v>203</v>
      </c>
      <c r="D8" s="40"/>
      <c r="E8" s="39"/>
      <c r="F8" s="40">
        <v>202</v>
      </c>
      <c r="G8" s="39">
        <v>88</v>
      </c>
      <c r="H8" s="41">
        <v>68</v>
      </c>
      <c r="I8" s="42">
        <f t="shared" si="0"/>
        <v>1154</v>
      </c>
    </row>
    <row r="9" spans="1:9" ht="12.9" customHeight="1" x14ac:dyDescent="0.3">
      <c r="A9" s="14">
        <v>2016</v>
      </c>
      <c r="B9" s="33">
        <v>526</v>
      </c>
      <c r="C9" s="34">
        <v>190</v>
      </c>
      <c r="D9" s="35"/>
      <c r="E9" s="34"/>
      <c r="F9" s="35">
        <v>199</v>
      </c>
      <c r="G9" s="34">
        <v>98</v>
      </c>
      <c r="H9" s="36">
        <v>62</v>
      </c>
      <c r="I9" s="37">
        <f t="shared" si="0"/>
        <v>1075</v>
      </c>
    </row>
    <row r="10" spans="1:9" ht="12.9" customHeight="1" x14ac:dyDescent="0.3">
      <c r="A10" s="7">
        <v>2017</v>
      </c>
      <c r="B10" s="26">
        <v>459</v>
      </c>
      <c r="C10" s="19">
        <v>216</v>
      </c>
      <c r="D10" s="27"/>
      <c r="E10" s="19"/>
      <c r="F10" s="27">
        <v>193</v>
      </c>
      <c r="G10" s="19">
        <v>105</v>
      </c>
      <c r="H10" s="28">
        <v>61</v>
      </c>
      <c r="I10" s="29">
        <f t="shared" si="0"/>
        <v>1034</v>
      </c>
    </row>
    <row r="11" spans="1:9" ht="12.9" customHeight="1" x14ac:dyDescent="0.3">
      <c r="A11" s="7">
        <v>2018</v>
      </c>
      <c r="B11" s="26">
        <v>444</v>
      </c>
      <c r="C11" s="19">
        <v>238</v>
      </c>
      <c r="D11" s="27"/>
      <c r="E11" s="19"/>
      <c r="F11" s="27">
        <v>175</v>
      </c>
      <c r="G11" s="19">
        <v>77</v>
      </c>
      <c r="H11" s="28">
        <v>55</v>
      </c>
      <c r="I11" s="29">
        <f t="shared" ref="I11:I14" si="1">SUM(B11:H11)</f>
        <v>989</v>
      </c>
    </row>
    <row r="12" spans="1:9" ht="12.9" customHeight="1" x14ac:dyDescent="0.3">
      <c r="A12" s="7">
        <v>2019</v>
      </c>
      <c r="B12" s="26">
        <v>433</v>
      </c>
      <c r="C12" s="19">
        <v>231</v>
      </c>
      <c r="D12" s="27"/>
      <c r="E12" s="19"/>
      <c r="F12" s="27">
        <v>175</v>
      </c>
      <c r="G12" s="19">
        <v>68</v>
      </c>
      <c r="H12" s="28">
        <v>58</v>
      </c>
      <c r="I12" s="29">
        <f t="shared" si="1"/>
        <v>965</v>
      </c>
    </row>
    <row r="13" spans="1:9" ht="12.9" customHeight="1" thickBot="1" x14ac:dyDescent="0.35">
      <c r="A13" s="8">
        <v>2020</v>
      </c>
      <c r="B13" s="38">
        <v>490</v>
      </c>
      <c r="C13" s="39">
        <v>208</v>
      </c>
      <c r="D13" s="40"/>
      <c r="E13" s="39"/>
      <c r="F13" s="40">
        <v>131</v>
      </c>
      <c r="G13" s="39">
        <v>61</v>
      </c>
      <c r="H13" s="41">
        <v>65</v>
      </c>
      <c r="I13" s="42">
        <f t="shared" si="1"/>
        <v>955</v>
      </c>
    </row>
    <row r="14" spans="1:9" ht="12.9" customHeight="1" x14ac:dyDescent="0.3">
      <c r="A14" s="13">
        <v>2021</v>
      </c>
      <c r="B14" s="30">
        <v>494</v>
      </c>
      <c r="C14" s="20">
        <v>198</v>
      </c>
      <c r="D14" s="31"/>
      <c r="E14" s="20"/>
      <c r="F14" s="31">
        <v>113</v>
      </c>
      <c r="G14" s="20">
        <v>87</v>
      </c>
      <c r="H14" s="65">
        <v>55</v>
      </c>
      <c r="I14" s="29">
        <f t="shared" si="1"/>
        <v>947</v>
      </c>
    </row>
    <row r="15" spans="1:9" x14ac:dyDescent="0.3">
      <c r="A15" s="13">
        <v>2022</v>
      </c>
      <c r="B15" s="30">
        <v>555</v>
      </c>
      <c r="C15" s="20">
        <v>158</v>
      </c>
      <c r="D15" s="31"/>
      <c r="E15" s="20"/>
      <c r="F15" s="31">
        <v>105</v>
      </c>
      <c r="G15" s="20">
        <v>76</v>
      </c>
      <c r="H15" s="65">
        <f>38+13</f>
        <v>51</v>
      </c>
      <c r="I15" s="29">
        <f>SUM(B15:H15)</f>
        <v>945</v>
      </c>
    </row>
    <row r="16" spans="1:9" x14ac:dyDescent="0.3">
      <c r="A16" s="13">
        <v>2023</v>
      </c>
      <c r="B16" s="30">
        <v>572</v>
      </c>
      <c r="C16" s="20">
        <v>165</v>
      </c>
      <c r="D16" s="31"/>
      <c r="E16" s="20"/>
      <c r="F16" s="31">
        <v>104</v>
      </c>
      <c r="G16" s="20">
        <v>78</v>
      </c>
      <c r="H16" s="65">
        <v>47</v>
      </c>
      <c r="I16" s="29">
        <f>SUM(B16:H16)</f>
        <v>966</v>
      </c>
    </row>
    <row r="17" spans="1:12" ht="12.6" thickBot="1" x14ac:dyDescent="0.35">
      <c r="A17" s="8">
        <v>2024</v>
      </c>
      <c r="B17" s="78">
        <v>598</v>
      </c>
      <c r="C17" s="66">
        <v>177</v>
      </c>
      <c r="D17" s="79"/>
      <c r="E17" s="66"/>
      <c r="F17" s="79">
        <v>118</v>
      </c>
      <c r="G17" s="66">
        <v>85</v>
      </c>
      <c r="H17" s="81">
        <v>36</v>
      </c>
      <c r="I17" s="82">
        <f>SUM(B17:H17)</f>
        <v>1014</v>
      </c>
    </row>
    <row r="18" spans="1:12" x14ac:dyDescent="0.3">
      <c r="A18" s="92"/>
      <c r="B18" s="93"/>
      <c r="C18" s="93"/>
      <c r="D18" s="93"/>
      <c r="E18" s="93"/>
      <c r="F18" s="93"/>
      <c r="G18" s="93"/>
      <c r="H18" s="93"/>
      <c r="I18" s="94"/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  <ignoredErrors>
    <ignoredError sqref="I4:I8 I9:I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2896"/>
    <pageSetUpPr fitToPage="1"/>
  </sheetPr>
  <dimension ref="A1:L19"/>
  <sheetViews>
    <sheetView view="pageLayout" topLeftCell="A4" zoomScale="145" zoomScaleNormal="100" zoomScalePageLayoutView="145" workbookViewId="0">
      <selection activeCell="G17" sqref="G17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9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s="16" customFormat="1" ht="39.9" customHeight="1" x14ac:dyDescent="0.25">
      <c r="A2" s="5" t="s">
        <v>13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9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9" ht="12.9" customHeight="1" thickTop="1" x14ac:dyDescent="0.3">
      <c r="A4" s="6">
        <v>2011</v>
      </c>
      <c r="B4" s="21">
        <v>928</v>
      </c>
      <c r="C4" s="22"/>
      <c r="D4" s="23"/>
      <c r="E4" s="22"/>
      <c r="F4" s="23">
        <v>113</v>
      </c>
      <c r="G4" s="22"/>
      <c r="H4" s="24"/>
      <c r="I4" s="25">
        <f>B4+D4+F4+H4</f>
        <v>1041</v>
      </c>
    </row>
    <row r="5" spans="1:9" ht="12.9" customHeight="1" x14ac:dyDescent="0.3">
      <c r="A5" s="7">
        <v>2012</v>
      </c>
      <c r="B5" s="26">
        <v>910</v>
      </c>
      <c r="C5" s="19"/>
      <c r="D5" s="27"/>
      <c r="E5" s="19"/>
      <c r="F5" s="27">
        <v>248</v>
      </c>
      <c r="G5" s="19"/>
      <c r="H5" s="28"/>
      <c r="I5" s="29">
        <f t="shared" ref="I5:I10" si="0">B5+D5+F5+H5</f>
        <v>1158</v>
      </c>
    </row>
    <row r="6" spans="1:9" ht="12.9" customHeight="1" x14ac:dyDescent="0.3">
      <c r="A6" s="7">
        <v>2013</v>
      </c>
      <c r="B6" s="26">
        <v>967</v>
      </c>
      <c r="C6" s="19"/>
      <c r="D6" s="27"/>
      <c r="E6" s="19"/>
      <c r="F6" s="27">
        <v>353</v>
      </c>
      <c r="G6" s="19"/>
      <c r="H6" s="28"/>
      <c r="I6" s="29">
        <f t="shared" si="0"/>
        <v>1320</v>
      </c>
    </row>
    <row r="7" spans="1:9" ht="12.9" customHeight="1" x14ac:dyDescent="0.3">
      <c r="A7" s="7">
        <v>2014</v>
      </c>
      <c r="B7" s="26">
        <v>846</v>
      </c>
      <c r="C7" s="19"/>
      <c r="D7" s="27"/>
      <c r="E7" s="19"/>
      <c r="F7" s="27">
        <v>375</v>
      </c>
      <c r="G7" s="19"/>
      <c r="H7" s="28"/>
      <c r="I7" s="29">
        <f t="shared" si="0"/>
        <v>1221</v>
      </c>
    </row>
    <row r="8" spans="1:9" ht="12.9" customHeight="1" thickBot="1" x14ac:dyDescent="0.35">
      <c r="A8" s="8">
        <v>2015</v>
      </c>
      <c r="B8" s="38">
        <v>783</v>
      </c>
      <c r="C8" s="39"/>
      <c r="D8" s="40"/>
      <c r="E8" s="39"/>
      <c r="F8" s="40">
        <v>368</v>
      </c>
      <c r="G8" s="39"/>
      <c r="H8" s="41"/>
      <c r="I8" s="42">
        <f t="shared" si="0"/>
        <v>1151</v>
      </c>
    </row>
    <row r="9" spans="1:9" ht="12.9" customHeight="1" x14ac:dyDescent="0.3">
      <c r="A9" s="14">
        <v>2016</v>
      </c>
      <c r="B9" s="33">
        <v>672</v>
      </c>
      <c r="C9" s="34"/>
      <c r="D9" s="35"/>
      <c r="E9" s="34"/>
      <c r="F9" s="35">
        <v>354</v>
      </c>
      <c r="G9" s="34"/>
      <c r="H9" s="36"/>
      <c r="I9" s="37">
        <f t="shared" si="0"/>
        <v>1026</v>
      </c>
    </row>
    <row r="10" spans="1:9" ht="12.9" customHeight="1" x14ac:dyDescent="0.3">
      <c r="A10" s="7">
        <v>2017</v>
      </c>
      <c r="B10" s="26">
        <v>592</v>
      </c>
      <c r="C10" s="19"/>
      <c r="D10" s="27"/>
      <c r="E10" s="19"/>
      <c r="F10" s="27">
        <v>333</v>
      </c>
      <c r="G10" s="19"/>
      <c r="H10" s="28"/>
      <c r="I10" s="29">
        <f t="shared" si="0"/>
        <v>925</v>
      </c>
    </row>
    <row r="11" spans="1:9" ht="12.9" customHeight="1" x14ac:dyDescent="0.3">
      <c r="A11" s="7">
        <v>2018</v>
      </c>
      <c r="B11" s="26">
        <v>643</v>
      </c>
      <c r="C11" s="19"/>
      <c r="D11" s="27"/>
      <c r="E11" s="19"/>
      <c r="F11" s="27">
        <v>294</v>
      </c>
      <c r="G11" s="19"/>
      <c r="H11" s="28"/>
      <c r="I11" s="29">
        <f t="shared" ref="I11:I12" si="1">B11+D11+F11+H11</f>
        <v>937</v>
      </c>
    </row>
    <row r="12" spans="1:9" ht="12.9" customHeight="1" x14ac:dyDescent="0.3">
      <c r="A12" s="7">
        <v>2019</v>
      </c>
      <c r="B12" s="26">
        <v>605</v>
      </c>
      <c r="C12" s="19"/>
      <c r="D12" s="27"/>
      <c r="E12" s="19"/>
      <c r="F12" s="27">
        <v>264</v>
      </c>
      <c r="G12" s="19"/>
      <c r="H12" s="28"/>
      <c r="I12" s="29">
        <f t="shared" si="1"/>
        <v>869</v>
      </c>
    </row>
    <row r="13" spans="1:9" ht="12.9" customHeight="1" thickBot="1" x14ac:dyDescent="0.35">
      <c r="A13" s="8">
        <v>2020</v>
      </c>
      <c r="B13" s="38">
        <v>738</v>
      </c>
      <c r="C13" s="39"/>
      <c r="D13" s="40"/>
      <c r="E13" s="39"/>
      <c r="F13" s="40">
        <v>244</v>
      </c>
      <c r="G13" s="39"/>
      <c r="H13" s="41"/>
      <c r="I13" s="42">
        <f t="shared" ref="I13:I16" si="2">B13+D13+F13+H13</f>
        <v>982</v>
      </c>
    </row>
    <row r="14" spans="1:9" ht="12.9" customHeight="1" x14ac:dyDescent="0.3">
      <c r="A14" s="13">
        <v>2021</v>
      </c>
      <c r="B14" s="30">
        <v>874</v>
      </c>
      <c r="C14" s="20"/>
      <c r="D14" s="31"/>
      <c r="E14" s="20"/>
      <c r="F14" s="31">
        <v>267</v>
      </c>
      <c r="G14" s="20"/>
      <c r="H14" s="65"/>
      <c r="I14" s="29">
        <f t="shared" si="2"/>
        <v>1141</v>
      </c>
    </row>
    <row r="15" spans="1:9" x14ac:dyDescent="0.3">
      <c r="A15" s="13">
        <v>2022</v>
      </c>
      <c r="B15" s="30">
        <v>791</v>
      </c>
      <c r="C15" s="20"/>
      <c r="D15" s="31"/>
      <c r="E15" s="20"/>
      <c r="F15" s="31">
        <v>266</v>
      </c>
      <c r="G15" s="20"/>
      <c r="H15" s="65"/>
      <c r="I15" s="29">
        <f t="shared" si="2"/>
        <v>1057</v>
      </c>
    </row>
    <row r="16" spans="1:9" x14ac:dyDescent="0.3">
      <c r="A16" s="13">
        <v>2023</v>
      </c>
      <c r="B16" s="30">
        <v>838</v>
      </c>
      <c r="C16" s="20"/>
      <c r="D16" s="31"/>
      <c r="E16" s="20"/>
      <c r="F16" s="31">
        <v>276</v>
      </c>
      <c r="G16" s="20"/>
      <c r="H16" s="65"/>
      <c r="I16" s="29">
        <f t="shared" si="2"/>
        <v>1114</v>
      </c>
    </row>
    <row r="17" spans="1:12" ht="12.6" thickBot="1" x14ac:dyDescent="0.35">
      <c r="A17" s="8">
        <v>2024</v>
      </c>
      <c r="B17" s="78">
        <v>834</v>
      </c>
      <c r="C17" s="66"/>
      <c r="D17" s="79"/>
      <c r="E17" s="66"/>
      <c r="F17" s="79">
        <v>289</v>
      </c>
      <c r="G17" s="66"/>
      <c r="H17" s="81"/>
      <c r="I17" s="82">
        <f t="shared" ref="I17" si="3">B17+D17+F17+H17</f>
        <v>1123</v>
      </c>
    </row>
    <row r="18" spans="1:12" x14ac:dyDescent="0.3">
      <c r="A18" s="92"/>
      <c r="B18" s="93"/>
      <c r="C18" s="93"/>
      <c r="D18" s="93"/>
      <c r="E18" s="93"/>
      <c r="F18" s="93"/>
      <c r="G18" s="93"/>
      <c r="H18" s="93"/>
      <c r="I18" s="94"/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AAB4"/>
    <pageSetUpPr fitToPage="1"/>
  </sheetPr>
  <dimension ref="A1:L19"/>
  <sheetViews>
    <sheetView view="pageLayout" topLeftCell="A2" zoomScale="145" zoomScaleNormal="100" zoomScalePageLayoutView="145" workbookViewId="0">
      <selection activeCell="E24" sqref="E24"/>
    </sheetView>
  </sheetViews>
  <sheetFormatPr defaultColWidth="9.109375" defaultRowHeight="12" x14ac:dyDescent="0.25"/>
  <cols>
    <col min="1" max="1" width="22.6640625" style="17" customWidth="1"/>
    <col min="2" max="7" width="6.6640625" style="17" customWidth="1"/>
    <col min="8" max="8" width="8.6640625" style="17" customWidth="1"/>
    <col min="9" max="9" width="10.6640625" style="17" customWidth="1"/>
    <col min="10" max="16384" width="9.109375" style="15"/>
  </cols>
  <sheetData>
    <row r="1" spans="1:12" ht="20.100000000000001" customHeight="1" thickBot="1" x14ac:dyDescent="0.35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12" s="16" customFormat="1" ht="39.9" customHeight="1" x14ac:dyDescent="0.25">
      <c r="A2" s="5" t="s">
        <v>8</v>
      </c>
      <c r="B2" s="105" t="s">
        <v>10</v>
      </c>
      <c r="C2" s="106"/>
      <c r="D2" s="106" t="s">
        <v>11</v>
      </c>
      <c r="E2" s="106"/>
      <c r="F2" s="106" t="s">
        <v>12</v>
      </c>
      <c r="G2" s="106"/>
      <c r="H2" s="98" t="s">
        <v>0</v>
      </c>
      <c r="I2" s="100" t="s">
        <v>27</v>
      </c>
    </row>
    <row r="3" spans="1:12" s="17" customFormat="1" ht="15" customHeight="1" thickBot="1" x14ac:dyDescent="0.3">
      <c r="A3" s="9" t="s">
        <v>14</v>
      </c>
      <c r="B3" s="3" t="s">
        <v>1</v>
      </c>
      <c r="C3" s="4" t="s">
        <v>2</v>
      </c>
      <c r="D3" s="1" t="s">
        <v>1</v>
      </c>
      <c r="E3" s="4" t="s">
        <v>2</v>
      </c>
      <c r="F3" s="1" t="s">
        <v>1</v>
      </c>
      <c r="G3" s="4" t="s">
        <v>2</v>
      </c>
      <c r="H3" s="99"/>
      <c r="I3" s="101"/>
    </row>
    <row r="4" spans="1:12" ht="12.9" customHeight="1" thickTop="1" x14ac:dyDescent="0.3">
      <c r="A4" s="6">
        <v>2011</v>
      </c>
      <c r="B4" s="21">
        <v>106</v>
      </c>
      <c r="C4" s="22">
        <v>218</v>
      </c>
      <c r="D4" s="23"/>
      <c r="E4" s="22"/>
      <c r="F4" s="23"/>
      <c r="G4" s="22">
        <v>17</v>
      </c>
      <c r="H4" s="24"/>
      <c r="I4" s="25">
        <f>SUM(B4:H4)</f>
        <v>341</v>
      </c>
    </row>
    <row r="5" spans="1:12" ht="12.9" customHeight="1" x14ac:dyDescent="0.3">
      <c r="A5" s="7">
        <v>2012</v>
      </c>
      <c r="B5" s="26">
        <v>106</v>
      </c>
      <c r="C5" s="19">
        <v>212</v>
      </c>
      <c r="D5" s="27"/>
      <c r="E5" s="19"/>
      <c r="F5" s="27"/>
      <c r="G5" s="19">
        <v>37</v>
      </c>
      <c r="H5" s="28"/>
      <c r="I5" s="29">
        <f t="shared" ref="I5:I10" si="0">SUM(B5:H5)</f>
        <v>355</v>
      </c>
    </row>
    <row r="6" spans="1:12" ht="12.9" customHeight="1" x14ac:dyDescent="0.3">
      <c r="A6" s="7">
        <v>2013</v>
      </c>
      <c r="B6" s="26">
        <v>109</v>
      </c>
      <c r="C6" s="19">
        <v>184</v>
      </c>
      <c r="D6" s="27"/>
      <c r="E6" s="19"/>
      <c r="F6" s="27"/>
      <c r="G6" s="19">
        <v>45</v>
      </c>
      <c r="H6" s="28"/>
      <c r="I6" s="29">
        <f t="shared" si="0"/>
        <v>338</v>
      </c>
    </row>
    <row r="7" spans="1:12" ht="12.9" customHeight="1" x14ac:dyDescent="0.3">
      <c r="A7" s="7">
        <v>2014</v>
      </c>
      <c r="B7" s="26">
        <v>81</v>
      </c>
      <c r="C7" s="19">
        <v>186</v>
      </c>
      <c r="D7" s="27"/>
      <c r="E7" s="19"/>
      <c r="F7" s="27"/>
      <c r="G7" s="19">
        <v>41</v>
      </c>
      <c r="H7" s="28"/>
      <c r="I7" s="29">
        <f t="shared" si="0"/>
        <v>308</v>
      </c>
    </row>
    <row r="8" spans="1:12" ht="12.9" customHeight="1" thickBot="1" x14ac:dyDescent="0.35">
      <c r="A8" s="8">
        <v>2015</v>
      </c>
      <c r="B8" s="38">
        <v>92</v>
      </c>
      <c r="C8" s="39">
        <v>194</v>
      </c>
      <c r="D8" s="40"/>
      <c r="E8" s="39"/>
      <c r="F8" s="40"/>
      <c r="G8" s="39">
        <v>35</v>
      </c>
      <c r="H8" s="41"/>
      <c r="I8" s="42">
        <f t="shared" si="0"/>
        <v>321</v>
      </c>
    </row>
    <row r="9" spans="1:12" ht="12.9" customHeight="1" x14ac:dyDescent="0.3">
      <c r="A9" s="14">
        <v>2016</v>
      </c>
      <c r="B9" s="33">
        <v>75</v>
      </c>
      <c r="C9" s="34">
        <v>183</v>
      </c>
      <c r="D9" s="35"/>
      <c r="E9" s="34"/>
      <c r="F9" s="35"/>
      <c r="G9" s="34">
        <v>33</v>
      </c>
      <c r="H9" s="36"/>
      <c r="I9" s="37">
        <f t="shared" si="0"/>
        <v>291</v>
      </c>
    </row>
    <row r="10" spans="1:12" ht="12.9" customHeight="1" x14ac:dyDescent="0.3">
      <c r="A10" s="7">
        <v>2017</v>
      </c>
      <c r="B10" s="26">
        <v>74</v>
      </c>
      <c r="C10" s="19">
        <v>166</v>
      </c>
      <c r="D10" s="27"/>
      <c r="E10" s="19"/>
      <c r="F10" s="27"/>
      <c r="G10" s="19">
        <v>33</v>
      </c>
      <c r="H10" s="28"/>
      <c r="I10" s="29">
        <f t="shared" si="0"/>
        <v>273</v>
      </c>
    </row>
    <row r="11" spans="1:12" ht="12.9" customHeight="1" x14ac:dyDescent="0.3">
      <c r="A11" s="7">
        <v>2018</v>
      </c>
      <c r="B11" s="26">
        <v>78</v>
      </c>
      <c r="C11" s="19">
        <v>168</v>
      </c>
      <c r="D11" s="27"/>
      <c r="E11" s="19"/>
      <c r="F11" s="27"/>
      <c r="G11" s="19">
        <v>29</v>
      </c>
      <c r="H11" s="28"/>
      <c r="I11" s="29">
        <f t="shared" ref="I11:I14" si="1">SUM(B11:H11)</f>
        <v>275</v>
      </c>
      <c r="L11" s="15" t="s">
        <v>28</v>
      </c>
    </row>
    <row r="12" spans="1:12" ht="12.9" customHeight="1" x14ac:dyDescent="0.3">
      <c r="A12" s="7">
        <v>2019</v>
      </c>
      <c r="B12" s="26">
        <v>63</v>
      </c>
      <c r="C12" s="19">
        <v>193</v>
      </c>
      <c r="D12" s="27"/>
      <c r="E12" s="19"/>
      <c r="F12" s="27"/>
      <c r="G12" s="19">
        <v>24</v>
      </c>
      <c r="H12" s="28"/>
      <c r="I12" s="29">
        <f t="shared" si="1"/>
        <v>280</v>
      </c>
    </row>
    <row r="13" spans="1:12" ht="12.9" customHeight="1" thickBot="1" x14ac:dyDescent="0.35">
      <c r="A13" s="8">
        <v>2020</v>
      </c>
      <c r="B13" s="38">
        <v>80</v>
      </c>
      <c r="C13" s="39">
        <v>209</v>
      </c>
      <c r="D13" s="40"/>
      <c r="E13" s="39"/>
      <c r="F13" s="40"/>
      <c r="G13" s="39">
        <v>36</v>
      </c>
      <c r="H13" s="41"/>
      <c r="I13" s="42">
        <f t="shared" si="1"/>
        <v>325</v>
      </c>
    </row>
    <row r="14" spans="1:12" ht="12.9" customHeight="1" x14ac:dyDescent="0.3">
      <c r="A14" s="83">
        <v>2021</v>
      </c>
      <c r="B14" s="30">
        <v>73</v>
      </c>
      <c r="C14" s="20">
        <v>176</v>
      </c>
      <c r="D14" s="31"/>
      <c r="E14" s="20"/>
      <c r="F14" s="31"/>
      <c r="G14" s="20">
        <v>16</v>
      </c>
      <c r="H14" s="65"/>
      <c r="I14" s="29">
        <f t="shared" si="1"/>
        <v>265</v>
      </c>
    </row>
    <row r="15" spans="1:12" x14ac:dyDescent="0.3">
      <c r="A15" s="13">
        <v>2022</v>
      </c>
      <c r="B15" s="30">
        <v>81</v>
      </c>
      <c r="C15" s="20">
        <v>158</v>
      </c>
      <c r="D15" s="31"/>
      <c r="E15" s="20"/>
      <c r="F15" s="31"/>
      <c r="G15" s="20">
        <v>2</v>
      </c>
      <c r="H15" s="65"/>
      <c r="I15" s="29">
        <f>SUM(B15:H15)</f>
        <v>241</v>
      </c>
    </row>
    <row r="16" spans="1:12" x14ac:dyDescent="0.3">
      <c r="A16" s="13">
        <v>2023</v>
      </c>
      <c r="B16" s="30">
        <v>64</v>
      </c>
      <c r="C16" s="20">
        <v>164</v>
      </c>
      <c r="D16" s="31"/>
      <c r="E16" s="20"/>
      <c r="F16" s="31"/>
      <c r="G16" s="20"/>
      <c r="H16" s="65"/>
      <c r="I16" s="29">
        <f>SUM(B16:H16)</f>
        <v>228</v>
      </c>
    </row>
    <row r="17" spans="1:12" ht="12.6" thickBot="1" x14ac:dyDescent="0.35">
      <c r="A17" s="8">
        <v>2024</v>
      </c>
      <c r="B17" s="78">
        <v>73</v>
      </c>
      <c r="C17" s="66">
        <v>164</v>
      </c>
      <c r="D17" s="79"/>
      <c r="E17" s="66"/>
      <c r="F17" s="79"/>
      <c r="G17" s="66"/>
      <c r="H17" s="81"/>
      <c r="I17" s="82">
        <f>SUM(B17:H17)</f>
        <v>237</v>
      </c>
    </row>
    <row r="18" spans="1:12" x14ac:dyDescent="0.3">
      <c r="A18" s="92"/>
      <c r="B18" s="93"/>
      <c r="C18" s="93"/>
      <c r="D18" s="93"/>
      <c r="E18" s="93"/>
      <c r="F18" s="93"/>
      <c r="G18" s="93"/>
      <c r="H18" s="93"/>
      <c r="I18" s="94"/>
    </row>
    <row r="19" spans="1:12" x14ac:dyDescent="0.25">
      <c r="A19" s="95" t="s">
        <v>29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</sheetData>
  <mergeCells count="7">
    <mergeCell ref="A19:L19"/>
    <mergeCell ref="I2:I3"/>
    <mergeCell ref="A1:I1"/>
    <mergeCell ref="B2:C2"/>
    <mergeCell ref="D2:E2"/>
    <mergeCell ref="F2:G2"/>
    <mergeCell ref="H2:H3"/>
  </mergeCells>
  <pageMargins left="0.78740157480314965" right="0.78740157480314965" top="1.1811023622047245" bottom="0.78740157480314965" header="0.31496062992125984" footer="0.31496062992125984"/>
  <pageSetup paperSize="9" scale="78" orientation="portrait" r:id="rId1"/>
  <ignoredErrors>
    <ignoredError sqref="I4:I8 I9:I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7A59B91F52314EAFF6D45F38C4EC63" ma:contentTypeVersion="14" ma:contentTypeDescription="Vytvoří nový dokument" ma:contentTypeScope="" ma:versionID="6a01acdee6d435830492cd2976796f2a">
  <xsd:schema xmlns:xsd="http://www.w3.org/2001/XMLSchema" xmlns:xs="http://www.w3.org/2001/XMLSchema" xmlns:p="http://schemas.microsoft.com/office/2006/metadata/properties" xmlns:ns2="912c1021-e602-4d0e-92c7-ac8e314463b9" xmlns:ns3="fa6eb239-4138-4163-a54a-31dbc548a239" targetNamespace="http://schemas.microsoft.com/office/2006/metadata/properties" ma:root="true" ma:fieldsID="dc5343c47e69919fef5cad9108807aed" ns2:_="" ns3:_="">
    <xsd:import namespace="912c1021-e602-4d0e-92c7-ac8e314463b9"/>
    <xsd:import namespace="fa6eb239-4138-4163-a54a-31dbc548a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c1021-e602-4d0e-92c7-ac8e31446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eb239-4138-4163-a54a-31dbc548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c1021-e602-4d0e-92c7-ac8e314463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745452-4C18-4BC0-99FA-8B91F8F7E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c1021-e602-4d0e-92c7-ac8e314463b9"/>
    <ds:schemaRef ds:uri="fa6eb239-4138-4163-a54a-31dbc548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96F8C7-1E13-450B-A25E-5C6E41D59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2257D-7D0D-443F-8A14-B468B06F6E40}">
  <ds:schemaRefs>
    <ds:schemaRef ds:uri="http://schemas.microsoft.com/office/2006/metadata/properties"/>
    <ds:schemaRef ds:uri="http://schemas.microsoft.com/office/infopath/2007/PartnerControls"/>
    <ds:schemaRef ds:uri="912c1021-e602-4d0e-92c7-ac8e314463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MENDELU</vt:lpstr>
      <vt:lpstr>MENDELU (fakulty)</vt:lpstr>
      <vt:lpstr>Univerzitní</vt:lpstr>
      <vt:lpstr>AF</vt:lpstr>
      <vt:lpstr>LDF</vt:lpstr>
      <vt:lpstr>PEF</vt:lpstr>
      <vt:lpstr>ZF</vt:lpstr>
      <vt:lpstr>FRRMS</vt:lpstr>
      <vt:lpstr>ICV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Martina Pechová</cp:lastModifiedBy>
  <cp:lastPrinted>2016-07-14T11:20:16Z</cp:lastPrinted>
  <dcterms:created xsi:type="dcterms:W3CDTF">2011-11-30T14:43:55Z</dcterms:created>
  <dcterms:modified xsi:type="dcterms:W3CDTF">2025-07-07T10:39:06Z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0x010100BB7A59B91F52314EAFF6D45F38C4EC63</vt:lpwstr>
  </property>
</Properties>
</file>