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ina Pechová\Desktop\VZČ 2024 tabulky na web OSA\"/>
    </mc:Choice>
  </mc:AlternateContent>
  <xr:revisionPtr revIDLastSave="0" documentId="13_ncr:1_{EC086E1D-7C10-4F7C-B865-94C33C8E8227}" xr6:coauthVersionLast="47" xr6:coauthVersionMax="47" xr10:uidLastSave="{00000000-0000-0000-0000-000000000000}"/>
  <bookViews>
    <workbookView xWindow="-108" yWindow="-108" windowWidth="30936" windowHeight="16896" tabRatio="932" xr2:uid="{00000000-000D-0000-FFFF-FFFF00000000}"/>
  </bookViews>
  <sheets>
    <sheet name="MENDELU" sheetId="66" r:id="rId1"/>
    <sheet name="MENDELU (fakulty)" sheetId="67" r:id="rId2"/>
    <sheet name="Univerzitní" sheetId="68" state="hidden" r:id="rId3"/>
    <sheet name="AF" sheetId="69" r:id="rId4"/>
    <sheet name="LDF" sheetId="70" r:id="rId5"/>
    <sheet name="PEF" sheetId="75" r:id="rId6"/>
    <sheet name="ZF" sheetId="76" r:id="rId7"/>
    <sheet name="FRRMS" sheetId="77" r:id="rId8"/>
    <sheet name="ICV" sheetId="7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78" l="1"/>
  <c r="I17" i="77"/>
  <c r="I17" i="76"/>
  <c r="I17" i="75"/>
  <c r="I17" i="70"/>
  <c r="I17" i="69"/>
  <c r="I16" i="67"/>
  <c r="J27" i="66"/>
  <c r="D27" i="66"/>
  <c r="L27" i="66" s="1"/>
  <c r="N27" i="66" s="1"/>
  <c r="I16" i="78"/>
  <c r="I16" i="77"/>
  <c r="I16" i="76"/>
  <c r="I16" i="75"/>
  <c r="I16" i="70"/>
  <c r="I16" i="69" l="1"/>
  <c r="I15" i="67"/>
  <c r="J26" i="66"/>
  <c r="D26" i="66"/>
  <c r="I15" i="78"/>
  <c r="I15" i="77"/>
  <c r="I15" i="76"/>
  <c r="I15" i="75"/>
  <c r="I15" i="70"/>
  <c r="H15" i="69"/>
  <c r="I15" i="69" s="1"/>
  <c r="C14" i="67"/>
  <c r="I14" i="67" s="1"/>
  <c r="K25" i="66"/>
  <c r="J25" i="66"/>
  <c r="D25" i="66"/>
  <c r="L25" i="66" l="1"/>
  <c r="N25" i="66" s="1"/>
  <c r="L26" i="66"/>
  <c r="N26" i="66" s="1"/>
  <c r="I14" i="78"/>
  <c r="I14" i="77"/>
  <c r="I14" i="76"/>
  <c r="I14" i="75"/>
  <c r="I14" i="70"/>
  <c r="I14" i="69"/>
  <c r="I11" i="67"/>
  <c r="I10" i="67"/>
  <c r="I13" i="67"/>
  <c r="J24" i="66"/>
  <c r="L24" i="66" s="1"/>
  <c r="N24" i="66" s="1"/>
  <c r="D24" i="66"/>
  <c r="I11" i="78" l="1"/>
  <c r="I11" i="77"/>
  <c r="I11" i="76"/>
  <c r="I11" i="75"/>
  <c r="I11" i="70"/>
  <c r="I11" i="69"/>
  <c r="I12" i="78"/>
  <c r="I12" i="77"/>
  <c r="I12" i="76"/>
  <c r="I12" i="75"/>
  <c r="I12" i="70"/>
  <c r="I12" i="69"/>
  <c r="I13" i="78"/>
  <c r="I13" i="77"/>
  <c r="I13" i="76"/>
  <c r="I13" i="75"/>
  <c r="I13" i="70"/>
  <c r="I12" i="67"/>
  <c r="I13" i="69"/>
  <c r="J23" i="66"/>
  <c r="L23" i="66" s="1"/>
  <c r="N23" i="66" s="1"/>
  <c r="D23" i="66"/>
  <c r="J22" i="66" l="1"/>
  <c r="D22" i="66"/>
  <c r="L22" i="66" s="1"/>
  <c r="N22" i="66" s="1"/>
  <c r="J21" i="66" l="1"/>
  <c r="D21" i="66"/>
  <c r="L21" i="66" s="1"/>
  <c r="N21" i="66" s="1"/>
  <c r="I10" i="78" l="1"/>
  <c r="I10" i="77"/>
  <c r="I10" i="76"/>
  <c r="I10" i="75"/>
  <c r="I10" i="70"/>
  <c r="I10" i="69"/>
  <c r="I9" i="67"/>
  <c r="J20" i="66"/>
  <c r="D20" i="66"/>
  <c r="L20" i="66" l="1"/>
  <c r="N20" i="66" s="1"/>
  <c r="I9" i="78"/>
  <c r="I9" i="77"/>
  <c r="I9" i="76"/>
  <c r="I9" i="75"/>
  <c r="I9" i="70"/>
  <c r="I9" i="69"/>
  <c r="I9" i="68" l="1"/>
  <c r="I8" i="67"/>
  <c r="J19" i="66" l="1"/>
  <c r="D19" i="66"/>
  <c r="L19" i="66" l="1"/>
  <c r="G16" i="66"/>
  <c r="G17" i="66"/>
  <c r="G18" i="66"/>
  <c r="J9" i="66"/>
  <c r="G9" i="66"/>
  <c r="D9" i="66"/>
  <c r="J11" i="66" l="1"/>
  <c r="J12" i="66"/>
  <c r="J13" i="66"/>
  <c r="J14" i="66"/>
  <c r="J15" i="66"/>
  <c r="J16" i="66"/>
  <c r="J17" i="66"/>
  <c r="J18" i="66"/>
  <c r="J10" i="66"/>
  <c r="G11" i="66"/>
  <c r="G12" i="66"/>
  <c r="G13" i="66"/>
  <c r="G10" i="66"/>
  <c r="D11" i="66"/>
  <c r="D12" i="66"/>
  <c r="D13" i="66"/>
  <c r="D14" i="66"/>
  <c r="D15" i="66"/>
  <c r="D16" i="66"/>
  <c r="D17" i="66"/>
  <c r="D18" i="66"/>
  <c r="D10" i="66"/>
  <c r="L18" i="66" l="1"/>
  <c r="L10" i="66"/>
  <c r="L12" i="66"/>
  <c r="L15" i="66"/>
  <c r="L5" i="66"/>
  <c r="L6" i="66"/>
  <c r="L7" i="66"/>
  <c r="L8" i="66"/>
  <c r="L11" i="66"/>
  <c r="L14" i="66"/>
  <c r="L16" i="66"/>
  <c r="L4" i="66"/>
  <c r="L17" i="66" l="1"/>
  <c r="L13" i="66"/>
  <c r="L9" i="66"/>
</calcChain>
</file>

<file path=xl/sharedStrings.xml><?xml version="1.0" encoding="utf-8"?>
<sst xmlns="http://schemas.openxmlformats.org/spreadsheetml/2006/main" count="138" uniqueCount="32">
  <si>
    <t>Doktorské studium</t>
  </si>
  <si>
    <t>P</t>
  </si>
  <si>
    <t>K/D</t>
  </si>
  <si>
    <t>Bakalářské 
studium</t>
  </si>
  <si>
    <t>Magisterské 
studium</t>
  </si>
  <si>
    <t>Navazující magisterské 
studium</t>
  </si>
  <si>
    <t>ROK</t>
  </si>
  <si>
    <t>Celk.</t>
  </si>
  <si>
    <t>CELKEM</t>
  </si>
  <si>
    <t>VZČ od roku 2001 - Absolventi (počty)</t>
  </si>
  <si>
    <t>-</t>
  </si>
  <si>
    <t>Zaměstnaní
absolventi</t>
  </si>
  <si>
    <t>Mendelova univerzita 
v Brně</t>
  </si>
  <si>
    <t>Nezaměstnaní
absolventi
k 30. 9.
(MPSV)</t>
  </si>
  <si>
    <t>Agronomická fakulta</t>
  </si>
  <si>
    <t>VZČ od roku 2011 - Absolventi (počty)</t>
  </si>
  <si>
    <t>UNI</t>
  </si>
  <si>
    <t>AF</t>
  </si>
  <si>
    <t>LDF</t>
  </si>
  <si>
    <t>PEF</t>
  </si>
  <si>
    <t>ZF</t>
  </si>
  <si>
    <t>FRRMS</t>
  </si>
  <si>
    <t>ICV</t>
  </si>
  <si>
    <t>CELKEM
MENDELU</t>
  </si>
  <si>
    <t>Univerzitní studijní programy</t>
  </si>
  <si>
    <t>Lesnická a dřevařská fakulta</t>
  </si>
  <si>
    <t>Provozně ekonomická fakulta</t>
  </si>
  <si>
    <t>Zahradnická fakulta</t>
  </si>
  <si>
    <t>Fakulta regionálního rozvoje a mezinárodních studií</t>
  </si>
  <si>
    <t>Institut celoživotního vzdělávání</t>
  </si>
  <si>
    <t>verze: 2022-listopad</t>
  </si>
  <si>
    <t>verze: červen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</si>
</sst>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78BE14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9"/>
      <color theme="1" tint="0.34998626667073579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8">
    <border>
      <left/>
      <right/>
      <top/>
      <bottom/>
      <diagonal/>
    </border>
    <border>
      <left/>
      <right style="thin">
        <color rgb="FF78BE14"/>
      </right>
      <top style="thin">
        <color rgb="FF78BE14"/>
      </top>
      <bottom style="double">
        <color rgb="FF78BE14"/>
      </bottom>
      <diagonal/>
    </border>
    <border>
      <left style="thin">
        <color rgb="FF78BE14"/>
      </left>
      <right/>
      <top style="thin">
        <color rgb="FF78BE14"/>
      </top>
      <bottom style="double">
        <color rgb="FF78BE14"/>
      </bottom>
      <diagonal/>
    </border>
    <border>
      <left/>
      <right style="thin">
        <color rgb="FF78BE14"/>
      </right>
      <top style="double">
        <color rgb="FF78BE14"/>
      </top>
      <bottom style="thin">
        <color theme="0" tint="-0.24994659260841701"/>
      </bottom>
      <diagonal/>
    </border>
    <border>
      <left style="thin">
        <color rgb="FF78BE14"/>
      </left>
      <right/>
      <top style="double">
        <color rgb="FF78BE14"/>
      </top>
      <bottom style="thin">
        <color theme="0" tint="-0.24994659260841701"/>
      </bottom>
      <diagonal/>
    </border>
    <border>
      <left/>
      <right style="thin">
        <color rgb="FF78BE1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78BE1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rgb="FF78BE14"/>
      </top>
      <bottom style="medium">
        <color rgb="FF78BE14"/>
      </bottom>
      <diagonal/>
    </border>
    <border>
      <left/>
      <right/>
      <top style="medium">
        <color rgb="FF78BE14"/>
      </top>
      <bottom style="thin">
        <color rgb="FF78BE14"/>
      </bottom>
      <diagonal/>
    </border>
    <border>
      <left/>
      <right/>
      <top style="thin">
        <color rgb="FF78BE14"/>
      </top>
      <bottom style="double">
        <color rgb="FF78BE14"/>
      </bottom>
      <diagonal/>
    </border>
    <border>
      <left/>
      <right/>
      <top style="double">
        <color rgb="FF78BE1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78BE14"/>
      </left>
      <right style="medium">
        <color rgb="FF78BE14"/>
      </right>
      <top style="medium">
        <color rgb="FF78BE14"/>
      </top>
      <bottom style="thin">
        <color rgb="FF78BE14"/>
      </bottom>
      <diagonal/>
    </border>
    <border>
      <left style="thin">
        <color rgb="FF78BE14"/>
      </left>
      <right style="medium">
        <color rgb="FF78BE14"/>
      </right>
      <top style="thin">
        <color rgb="FF78BE14"/>
      </top>
      <bottom style="double">
        <color rgb="FF78BE14"/>
      </bottom>
      <diagonal/>
    </border>
    <border>
      <left style="thin">
        <color rgb="FF78BE14"/>
      </left>
      <right style="medium">
        <color rgb="FF78BE14"/>
      </right>
      <top style="double">
        <color rgb="FF78BE14"/>
      </top>
      <bottom style="thin">
        <color theme="0" tint="-0.24994659260841701"/>
      </bottom>
      <diagonal/>
    </border>
    <border>
      <left style="thin">
        <color rgb="FF78BE14"/>
      </left>
      <right style="medium">
        <color rgb="FF78BE1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78BE14"/>
      </left>
      <right/>
      <top style="thin">
        <color rgb="FF78BE14"/>
      </top>
      <bottom style="double">
        <color rgb="FF78BE14"/>
      </bottom>
      <diagonal/>
    </border>
    <border>
      <left style="medium">
        <color rgb="FF78BE14"/>
      </left>
      <right/>
      <top style="double">
        <color rgb="FF78BE14"/>
      </top>
      <bottom style="thin">
        <color theme="0" tint="-0.24994659260841701"/>
      </bottom>
      <diagonal/>
    </border>
    <border>
      <left style="medium">
        <color rgb="FF78BE1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78BE14"/>
      </right>
      <top style="thin">
        <color rgb="FF78BE14"/>
      </top>
      <bottom style="double">
        <color rgb="FF78BE14"/>
      </bottom>
      <diagonal/>
    </border>
    <border>
      <left style="thin">
        <color theme="0" tint="-0.24994659260841701"/>
      </left>
      <right style="thin">
        <color rgb="FF78BE14"/>
      </right>
      <top style="double">
        <color rgb="FF78BE1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78BE1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78BE14"/>
      </right>
      <top style="thin">
        <color theme="0" tint="-0.24994659260841701"/>
      </top>
      <bottom style="medium">
        <color rgb="FF78BE14"/>
      </bottom>
      <diagonal/>
    </border>
    <border>
      <left style="medium">
        <color rgb="FF78BE14"/>
      </left>
      <right/>
      <top style="thin">
        <color theme="0" tint="-0.24994659260841701"/>
      </top>
      <bottom style="medium">
        <color rgb="FF78BE14"/>
      </bottom>
      <diagonal/>
    </border>
    <border>
      <left style="thin">
        <color theme="0" tint="-0.24994659260841701"/>
      </left>
      <right style="thin">
        <color rgb="FF78BE14"/>
      </right>
      <top style="thin">
        <color theme="0" tint="-0.24994659260841701"/>
      </top>
      <bottom style="medium">
        <color rgb="FF78BE14"/>
      </bottom>
      <diagonal/>
    </border>
    <border>
      <left style="thin">
        <color rgb="FF78BE14"/>
      </left>
      <right/>
      <top style="thin">
        <color theme="0" tint="-0.24994659260841701"/>
      </top>
      <bottom style="medium">
        <color rgb="FF78BE14"/>
      </bottom>
      <diagonal/>
    </border>
    <border>
      <left style="thin">
        <color rgb="FF78BE14"/>
      </left>
      <right style="medium">
        <color rgb="FF78BE14"/>
      </right>
      <top style="thin">
        <color theme="0" tint="-0.24994659260841701"/>
      </top>
      <bottom style="medium">
        <color rgb="FF78BE14"/>
      </bottom>
      <diagonal/>
    </border>
    <border>
      <left/>
      <right/>
      <top style="thin">
        <color theme="0" tint="-0.24994659260841701"/>
      </top>
      <bottom style="medium">
        <color rgb="FF78BE14"/>
      </bottom>
      <diagonal/>
    </border>
    <border>
      <left/>
      <right style="thin">
        <color rgb="FF78BE14"/>
      </right>
      <top style="thin">
        <color theme="0" tint="-0.24994659260841701"/>
      </top>
      <bottom/>
      <diagonal/>
    </border>
    <border>
      <left style="medium">
        <color rgb="FF78BE14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rgb="FF78BE14"/>
      </right>
      <top style="thin">
        <color theme="0" tint="-0.24994659260841701"/>
      </top>
      <bottom/>
      <diagonal/>
    </border>
    <border>
      <left style="thin">
        <color rgb="FF78BE14"/>
      </left>
      <right/>
      <top style="thin">
        <color theme="0" tint="-0.24994659260841701"/>
      </top>
      <bottom/>
      <diagonal/>
    </border>
    <border>
      <left style="thin">
        <color rgb="FF78BE14"/>
      </left>
      <right style="medium">
        <color rgb="FF78BE14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rgb="FF78BE14"/>
      </right>
      <top style="medium">
        <color rgb="FF78BE14"/>
      </top>
      <bottom style="thin">
        <color theme="0" tint="-0.24994659260841701"/>
      </bottom>
      <diagonal/>
    </border>
    <border>
      <left style="medium">
        <color rgb="FF78BE14"/>
      </left>
      <right/>
      <top style="medium">
        <color rgb="FF78BE1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78BE14"/>
      </right>
      <top style="medium">
        <color rgb="FF78BE14"/>
      </top>
      <bottom style="thin">
        <color theme="0" tint="-0.24994659260841701"/>
      </bottom>
      <diagonal/>
    </border>
    <border>
      <left style="thin">
        <color rgb="FF78BE14"/>
      </left>
      <right/>
      <top style="medium">
        <color rgb="FF78BE14"/>
      </top>
      <bottom style="thin">
        <color theme="0" tint="-0.24994659260841701"/>
      </bottom>
      <diagonal/>
    </border>
    <border>
      <left style="thin">
        <color rgb="FF78BE14"/>
      </left>
      <right style="medium">
        <color rgb="FF78BE14"/>
      </right>
      <top style="medium">
        <color rgb="FF78BE14"/>
      </top>
      <bottom style="thin">
        <color theme="0" tint="-0.24994659260841701"/>
      </bottom>
      <diagonal/>
    </border>
    <border>
      <left/>
      <right/>
      <top style="medium">
        <color rgb="FF78BE14"/>
      </top>
      <bottom style="thin">
        <color theme="0" tint="-0.24994659260841701"/>
      </bottom>
      <diagonal/>
    </border>
    <border>
      <left style="thin">
        <color rgb="FF78BE14"/>
      </left>
      <right/>
      <top style="medium">
        <color rgb="FF78BE14"/>
      </top>
      <bottom style="thin">
        <color rgb="FF78BE14"/>
      </bottom>
      <diagonal/>
    </border>
    <border>
      <left/>
      <right style="thin">
        <color rgb="FF78BE14"/>
      </right>
      <top style="medium">
        <color rgb="FF78BE14"/>
      </top>
      <bottom style="thin">
        <color rgb="FF78BE14"/>
      </bottom>
      <diagonal/>
    </border>
    <border>
      <left style="medium">
        <color rgb="FF78BE14"/>
      </left>
      <right/>
      <top style="medium">
        <color rgb="FF78BE14"/>
      </top>
      <bottom style="thin">
        <color rgb="FF78BE14"/>
      </bottom>
      <diagonal/>
    </border>
    <border>
      <left style="medium">
        <color rgb="FF78BE14"/>
      </left>
      <right style="thin">
        <color rgb="FF78BE1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78BE14"/>
      </left>
      <right style="thin">
        <color rgb="FF78BE14"/>
      </right>
      <top style="thin">
        <color theme="0" tint="-0.24994659260841701"/>
      </top>
      <bottom/>
      <diagonal/>
    </border>
    <border>
      <left style="medium">
        <color rgb="FF78BE14"/>
      </left>
      <right style="thin">
        <color rgb="FF78BE14"/>
      </right>
      <top style="thin">
        <color theme="0" tint="-0.24994659260841701"/>
      </top>
      <bottom style="medium">
        <color rgb="FF78BE14"/>
      </bottom>
      <diagonal/>
    </border>
    <border>
      <left style="medium">
        <color rgb="FF78BE14"/>
      </left>
      <right style="thin">
        <color rgb="FF78BE14"/>
      </right>
      <top style="medium">
        <color rgb="FF78BE14"/>
      </top>
      <bottom style="thin">
        <color rgb="FF78BE14"/>
      </bottom>
      <diagonal/>
    </border>
    <border>
      <left style="medium">
        <color rgb="FF78BE14"/>
      </left>
      <right style="thin">
        <color rgb="FF78BE14"/>
      </right>
      <top style="thin">
        <color rgb="FF78BE14"/>
      </top>
      <bottom style="double">
        <color rgb="FF78BE14"/>
      </bottom>
      <diagonal/>
    </border>
    <border>
      <left style="medium">
        <color rgb="FF78BE14"/>
      </left>
      <right style="thin">
        <color rgb="FF78BE14"/>
      </right>
      <top style="double">
        <color rgb="FF78BE14"/>
      </top>
      <bottom style="thin">
        <color theme="0" tint="-0.24994659260841701"/>
      </bottom>
      <diagonal/>
    </border>
    <border>
      <left style="medium">
        <color rgb="FF78BE14"/>
      </left>
      <right style="thin">
        <color rgb="FF78BE14"/>
      </right>
      <top style="medium">
        <color rgb="FF78BE14"/>
      </top>
      <bottom style="thin">
        <color theme="0" tint="-0.24994659260841701"/>
      </bottom>
      <diagonal/>
    </border>
    <border>
      <left style="thin">
        <color rgb="FF78BE14"/>
      </left>
      <right style="thin">
        <color rgb="FF78BE14"/>
      </right>
      <top style="medium">
        <color rgb="FF78BE14"/>
      </top>
      <bottom style="thin">
        <color rgb="FF78BE14"/>
      </bottom>
      <diagonal/>
    </border>
    <border>
      <left style="medium">
        <color rgb="FF78BE14"/>
      </left>
      <right style="thin">
        <color theme="0" tint="-0.24994659260841701"/>
      </right>
      <top style="medium">
        <color rgb="FF78BE14"/>
      </top>
      <bottom style="thin">
        <color rgb="FF78BE1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78BE14"/>
      </top>
      <bottom style="thin">
        <color rgb="FF78BE14"/>
      </bottom>
      <diagonal/>
    </border>
    <border>
      <left style="thin">
        <color theme="0" tint="-0.24994659260841701"/>
      </left>
      <right style="medium">
        <color rgb="FF78BE14"/>
      </right>
      <top style="medium">
        <color rgb="FF78BE14"/>
      </top>
      <bottom style="thin">
        <color rgb="FF78BE14"/>
      </bottom>
      <diagonal/>
    </border>
    <border>
      <left style="medium">
        <color rgb="FF78BE14"/>
      </left>
      <right style="thin">
        <color theme="0" tint="-0.24994659260841701"/>
      </right>
      <top style="double">
        <color rgb="FF78BE1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rgb="FF78BE1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rgb="FF78BE14"/>
      </right>
      <top style="double">
        <color rgb="FF78BE14"/>
      </top>
      <bottom style="thin">
        <color theme="0" tint="-0.24994659260841701"/>
      </bottom>
      <diagonal/>
    </border>
    <border>
      <left style="medium">
        <color rgb="FF78BE1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rgb="FF78BE1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78BE1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rgb="FF78BE14"/>
      </right>
      <top style="thin">
        <color theme="0" tint="-0.24994659260841701"/>
      </top>
      <bottom/>
      <diagonal/>
    </border>
    <border>
      <left style="medium">
        <color rgb="FF78BE14"/>
      </left>
      <right style="thin">
        <color theme="0" tint="-0.24994659260841701"/>
      </right>
      <top style="medium">
        <color rgb="FF78BE1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78BE1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rgb="FF78BE14"/>
      </right>
      <top style="medium">
        <color rgb="FF78BE14"/>
      </top>
      <bottom style="thin">
        <color theme="0" tint="-0.24994659260841701"/>
      </bottom>
      <diagonal/>
    </border>
    <border>
      <left/>
      <right style="medium">
        <color rgb="FF78BE14"/>
      </right>
      <top/>
      <bottom style="medium">
        <color rgb="FF78BE14"/>
      </bottom>
      <diagonal/>
    </border>
    <border>
      <left style="medium">
        <color rgb="FF78BE14"/>
      </left>
      <right/>
      <top/>
      <bottom style="medium">
        <color rgb="FF78BE14"/>
      </bottom>
      <diagonal/>
    </border>
    <border>
      <left style="thin">
        <color theme="0" tint="-0.24994659260841701"/>
      </left>
      <right style="thin">
        <color rgb="FF78BE14"/>
      </right>
      <top/>
      <bottom style="medium">
        <color rgb="FF78BE14"/>
      </bottom>
      <diagonal/>
    </border>
    <border>
      <left/>
      <right/>
      <top/>
      <bottom style="medium">
        <color rgb="FF78BE14"/>
      </bottom>
      <diagonal/>
    </border>
    <border>
      <left style="thin">
        <color rgb="FF78BE1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78BE14"/>
      </left>
      <right/>
      <top/>
      <bottom style="medium">
        <color rgb="FF78BE14"/>
      </bottom>
      <diagonal/>
    </border>
    <border>
      <left style="thin">
        <color rgb="FF78BE14"/>
      </left>
      <right style="thin">
        <color rgb="FF78BE14"/>
      </right>
      <top/>
      <bottom style="medium">
        <color rgb="FF78BE14"/>
      </bottom>
      <diagonal/>
    </border>
    <border>
      <left style="thin">
        <color rgb="FF78BE14"/>
      </left>
      <right style="medium">
        <color rgb="FF78BE14"/>
      </right>
      <top/>
      <bottom style="medium">
        <color rgb="FF78BE14"/>
      </bottom>
      <diagonal/>
    </border>
    <border>
      <left style="medium">
        <color theme="6"/>
      </left>
      <right style="medium">
        <color theme="6"/>
      </right>
      <top/>
      <bottom style="medium">
        <color theme="6"/>
      </bottom>
      <diagonal/>
    </border>
    <border>
      <left/>
      <right style="medium">
        <color rgb="FF78BE14"/>
      </right>
      <top style="thin">
        <color theme="0" tint="-0.24994659260841701"/>
      </top>
      <bottom/>
      <diagonal/>
    </border>
    <border>
      <left/>
      <right style="thin">
        <color rgb="FF78BE14"/>
      </right>
      <top/>
      <bottom style="medium">
        <color rgb="FF78BE14"/>
      </bottom>
      <diagonal/>
    </border>
    <border>
      <left style="medium">
        <color rgb="FF78BE14"/>
      </left>
      <right style="thin">
        <color theme="0" tint="-0.24994659260841701"/>
      </right>
      <top/>
      <bottom style="medium">
        <color rgb="FF78BE1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rgb="FF78BE14"/>
      </bottom>
      <diagonal/>
    </border>
    <border>
      <left style="thin">
        <color theme="0" tint="-0.24994659260841701"/>
      </left>
      <right style="medium">
        <color rgb="FF78BE14"/>
      </right>
      <top/>
      <bottom style="medium">
        <color rgb="FF78BE14"/>
      </bottom>
      <diagonal/>
    </border>
    <border>
      <left style="medium">
        <color rgb="FF78BE1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rgb="FF78BE14"/>
      </right>
      <top/>
      <bottom/>
      <diagonal/>
    </border>
    <border>
      <left/>
      <right style="thin">
        <color rgb="FF78BE14"/>
      </right>
      <top style="medium">
        <color rgb="FF78BE14"/>
      </top>
      <bottom style="thin">
        <color theme="0" tint="-0.249977111117893"/>
      </bottom>
      <diagonal/>
    </border>
    <border>
      <left style="medium">
        <color rgb="FF78BE14"/>
      </left>
      <right style="thin">
        <color theme="0" tint="-0.24994659260841701"/>
      </right>
      <top style="medium">
        <color rgb="FF78BE14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rgb="FF78BE14"/>
      </right>
      <top style="medium">
        <color rgb="FF78BE14"/>
      </top>
      <bottom style="thin">
        <color theme="0" tint="-0.249977111117893"/>
      </bottom>
      <diagonal/>
    </border>
    <border>
      <left style="thin">
        <color rgb="FF78BE14"/>
      </left>
      <right style="thin">
        <color rgb="FF78BE14"/>
      </right>
      <top style="medium">
        <color rgb="FF78BE14"/>
      </top>
      <bottom style="thin">
        <color theme="0" tint="-0.249977111117893"/>
      </bottom>
      <diagonal/>
    </border>
    <border>
      <left style="thin">
        <color rgb="FF78BE14"/>
      </left>
      <right style="thin">
        <color theme="0" tint="-0.24994659260841701"/>
      </right>
      <top style="medium">
        <color rgb="FF78BE14"/>
      </top>
      <bottom style="thin">
        <color theme="0" tint="-0.249977111117893"/>
      </bottom>
      <diagonal/>
    </border>
    <border>
      <left style="thin">
        <color rgb="FF78BE14"/>
      </left>
      <right/>
      <top style="medium">
        <color rgb="FF78BE14"/>
      </top>
      <bottom style="thin">
        <color theme="0" tint="-0.249977111117893"/>
      </bottom>
      <diagonal/>
    </border>
    <border>
      <left style="thin">
        <color rgb="FF78BE14"/>
      </left>
      <right style="medium">
        <color rgb="FF78BE14"/>
      </right>
      <top style="medium">
        <color rgb="FF78BE14"/>
      </top>
      <bottom style="thin">
        <color theme="0" tint="-0.249977111117893"/>
      </bottom>
      <diagonal/>
    </border>
    <border>
      <left style="medium">
        <color rgb="FF78BE14"/>
      </left>
      <right style="medium">
        <color rgb="FF78BE14"/>
      </right>
      <top style="medium">
        <color rgb="FF78BE14"/>
      </top>
      <bottom style="thin">
        <color theme="0" tint="-0.249977111117893"/>
      </bottom>
      <diagonal/>
    </border>
    <border>
      <left style="medium">
        <color rgb="FF78BE14"/>
      </left>
      <right style="thin">
        <color rgb="FF78BE14"/>
      </right>
      <top style="medium">
        <color rgb="FF78BE1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rgb="FF78BE1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rgb="FF78BE1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rgb="FF78BE1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78BE1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78BE14"/>
      </left>
      <right style="medium">
        <color rgb="FF78BE1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rgb="FF78BE14"/>
      </left>
      <right style="medium">
        <color rgb="FF78BE14"/>
      </right>
      <top/>
      <bottom style="thin">
        <color theme="0" tint="-0.249977111117893"/>
      </bottom>
      <diagonal/>
    </border>
    <border>
      <left/>
      <right style="medium">
        <color rgb="FF78BE1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rgb="FF78BE14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medium">
        <color rgb="FF78BE14"/>
      </left>
      <right style="thin">
        <color theme="0" tint="-0.24994659260841701"/>
      </right>
      <top style="thin">
        <color theme="0" tint="-0.24994659260841701"/>
      </top>
      <bottom style="medium">
        <color rgb="FF78BE1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rgb="FF78BE14"/>
      </bottom>
      <diagonal/>
    </border>
    <border>
      <left style="thin">
        <color theme="0" tint="-0.24994659260841701"/>
      </left>
      <right style="medium">
        <color rgb="FF78BE14"/>
      </right>
      <top style="thin">
        <color theme="0" tint="-0.24994659260841701"/>
      </top>
      <bottom style="medium">
        <color rgb="FF78BE14"/>
      </bottom>
      <diagonal/>
    </border>
    <border>
      <left style="medium">
        <color rgb="FF78BE14"/>
      </left>
      <right/>
      <top/>
      <bottom/>
      <diagonal/>
    </border>
    <border>
      <left style="thin">
        <color rgb="FF78BE14"/>
      </left>
      <right/>
      <top/>
      <bottom/>
      <diagonal/>
    </border>
    <border>
      <left style="thin">
        <color rgb="FF78BE14"/>
      </left>
      <right style="medium">
        <color rgb="FF78BE1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8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30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center" vertical="center" wrapText="1"/>
    </xf>
    <xf numFmtId="3" fontId="5" fillId="2" borderId="33" xfId="0" applyNumberFormat="1" applyFont="1" applyFill="1" applyBorder="1" applyAlignment="1">
      <alignment horizontal="center" vertical="center" wrapText="1"/>
    </xf>
    <xf numFmtId="3" fontId="3" fillId="0" borderId="35" xfId="0" applyNumberFormat="1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5" fillId="2" borderId="39" xfId="0" applyNumberFormat="1" applyFont="1" applyFill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3" fontId="5" fillId="2" borderId="27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33" xfId="0" applyNumberFormat="1" applyFont="1" applyFill="1" applyBorder="1" applyAlignment="1">
      <alignment horizontal="center" vertical="center" wrapText="1"/>
    </xf>
    <xf numFmtId="3" fontId="3" fillId="2" borderId="39" xfId="0" applyNumberFormat="1" applyFont="1" applyFill="1" applyBorder="1" applyAlignment="1">
      <alignment horizontal="center" vertical="center" wrapText="1"/>
    </xf>
    <xf numFmtId="3" fontId="3" fillId="2" borderId="27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3" fontId="3" fillId="2" borderId="15" xfId="0" applyNumberFormat="1" applyFont="1" applyFill="1" applyBorder="1" applyAlignment="1">
      <alignment horizontal="center" vertical="center" wrapText="1"/>
    </xf>
    <xf numFmtId="3" fontId="3" fillId="2" borderId="32" xfId="0" applyNumberFormat="1" applyFont="1" applyFill="1" applyBorder="1" applyAlignment="1">
      <alignment horizontal="center" vertical="center" wrapText="1"/>
    </xf>
    <xf numFmtId="3" fontId="3" fillId="2" borderId="38" xfId="0" applyNumberFormat="1" applyFont="1" applyFill="1" applyBorder="1" applyAlignment="1">
      <alignment horizontal="center" vertical="center" wrapText="1"/>
    </xf>
    <xf numFmtId="3" fontId="3" fillId="2" borderId="26" xfId="0" applyNumberFormat="1" applyFont="1" applyFill="1" applyBorder="1" applyAlignment="1">
      <alignment horizontal="center" vertical="center" wrapText="1"/>
    </xf>
    <xf numFmtId="3" fontId="9" fillId="0" borderId="48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3" fontId="9" fillId="0" borderId="43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3" fontId="9" fillId="0" borderId="44" xfId="0" applyNumberFormat="1" applyFont="1" applyFill="1" applyBorder="1" applyAlignment="1">
      <alignment horizontal="center" vertical="center" wrapText="1"/>
    </xf>
    <xf numFmtId="3" fontId="9" fillId="0" borderId="31" xfId="0" applyNumberFormat="1" applyFont="1" applyFill="1" applyBorder="1" applyAlignment="1">
      <alignment horizontal="center" vertical="center" wrapText="1"/>
    </xf>
    <xf numFmtId="3" fontId="9" fillId="0" borderId="49" xfId="0" applyNumberFormat="1" applyFont="1" applyFill="1" applyBorder="1" applyAlignment="1">
      <alignment horizontal="center" vertical="center" wrapText="1"/>
    </xf>
    <xf numFmtId="3" fontId="9" fillId="0" borderId="37" xfId="0" applyNumberFormat="1" applyFont="1" applyFill="1" applyBorder="1" applyAlignment="1">
      <alignment horizontal="center" vertical="center" wrapText="1"/>
    </xf>
    <xf numFmtId="3" fontId="9" fillId="0" borderId="45" xfId="0" applyNumberFormat="1" applyFont="1" applyFill="1" applyBorder="1" applyAlignment="1">
      <alignment horizontal="center" vertical="center" wrapText="1"/>
    </xf>
    <xf numFmtId="3" fontId="9" fillId="0" borderId="2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26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3" fontId="3" fillId="0" borderId="54" xfId="0" applyNumberFormat="1" applyFont="1" applyBorder="1" applyAlignment="1">
      <alignment horizontal="center" vertical="center" wrapText="1"/>
    </xf>
    <xf numFmtId="3" fontId="3" fillId="0" borderId="55" xfId="0" applyNumberFormat="1" applyFont="1" applyBorder="1" applyAlignment="1">
      <alignment horizontal="center" vertical="center" wrapText="1"/>
    </xf>
    <xf numFmtId="3" fontId="3" fillId="0" borderId="56" xfId="0" applyNumberFormat="1" applyFont="1" applyBorder="1" applyAlignment="1">
      <alignment horizontal="center" vertical="center" wrapText="1"/>
    </xf>
    <xf numFmtId="3" fontId="3" fillId="0" borderId="57" xfId="0" applyNumberFormat="1" applyFont="1" applyBorder="1" applyAlignment="1">
      <alignment horizontal="center" vertical="center" wrapText="1"/>
    </xf>
    <xf numFmtId="3" fontId="3" fillId="0" borderId="58" xfId="0" applyNumberFormat="1" applyFont="1" applyBorder="1" applyAlignment="1">
      <alignment horizontal="center" vertical="center" wrapText="1"/>
    </xf>
    <xf numFmtId="3" fontId="3" fillId="0" borderId="59" xfId="0" applyNumberFormat="1" applyFont="1" applyBorder="1" applyAlignment="1">
      <alignment horizontal="center" vertical="center" wrapText="1"/>
    </xf>
    <xf numFmtId="3" fontId="3" fillId="0" borderId="60" xfId="0" applyNumberFormat="1" applyFont="1" applyBorder="1" applyAlignment="1">
      <alignment horizontal="center" vertical="center" wrapText="1"/>
    </xf>
    <xf numFmtId="3" fontId="3" fillId="0" borderId="61" xfId="0" applyNumberFormat="1" applyFont="1" applyBorder="1" applyAlignment="1">
      <alignment horizontal="center" vertical="center" wrapText="1"/>
    </xf>
    <xf numFmtId="3" fontId="3" fillId="0" borderId="62" xfId="0" applyNumberFormat="1" applyFont="1" applyBorder="1" applyAlignment="1">
      <alignment horizontal="center" vertical="center" wrapText="1"/>
    </xf>
    <xf numFmtId="3" fontId="3" fillId="0" borderId="63" xfId="0" applyNumberFormat="1" applyFont="1" applyBorder="1" applyAlignment="1">
      <alignment horizontal="center" vertical="center" wrapText="1"/>
    </xf>
    <xf numFmtId="3" fontId="3" fillId="0" borderId="64" xfId="0" applyNumberFormat="1" applyFont="1" applyBorder="1" applyAlignment="1">
      <alignment horizontal="center" vertical="center" wrapText="1"/>
    </xf>
    <xf numFmtId="3" fontId="3" fillId="0" borderId="65" xfId="0" applyNumberFormat="1" applyFont="1" applyBorder="1" applyAlignment="1">
      <alignment horizontal="center" vertical="center" wrapText="1"/>
    </xf>
    <xf numFmtId="3" fontId="3" fillId="0" borderId="3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3" fillId="0" borderId="66" xfId="0" applyFont="1" applyBorder="1" applyAlignment="1">
      <alignment horizontal="center" vertical="center" wrapText="1"/>
    </xf>
    <xf numFmtId="3" fontId="3" fillId="0" borderId="67" xfId="0" applyNumberFormat="1" applyFont="1" applyBorder="1" applyAlignment="1">
      <alignment horizontal="center" vertical="center" wrapText="1"/>
    </xf>
    <xf numFmtId="3" fontId="3" fillId="0" borderId="68" xfId="0" applyNumberFormat="1" applyFont="1" applyBorder="1" applyAlignment="1">
      <alignment horizontal="center" vertical="center" wrapText="1"/>
    </xf>
    <xf numFmtId="3" fontId="3" fillId="2" borderId="69" xfId="0" applyNumberFormat="1" applyFont="1" applyFill="1" applyBorder="1" applyAlignment="1">
      <alignment horizontal="center" vertical="center" wrapText="1"/>
    </xf>
    <xf numFmtId="3" fontId="3" fillId="0" borderId="71" xfId="0" applyNumberFormat="1" applyFont="1" applyBorder="1" applyAlignment="1">
      <alignment horizontal="center" vertical="center" wrapText="1"/>
    </xf>
    <xf numFmtId="3" fontId="3" fillId="0" borderId="70" xfId="0" applyNumberFormat="1" applyFont="1" applyBorder="1" applyAlignment="1">
      <alignment horizontal="center" vertical="center" wrapText="1"/>
    </xf>
    <xf numFmtId="3" fontId="3" fillId="2" borderId="72" xfId="0" applyNumberFormat="1" applyFont="1" applyFill="1" applyBorder="1" applyAlignment="1">
      <alignment horizontal="center" vertical="center" wrapText="1"/>
    </xf>
    <xf numFmtId="3" fontId="5" fillId="2" borderId="69" xfId="0" applyNumberFormat="1" applyFont="1" applyFill="1" applyBorder="1" applyAlignment="1">
      <alignment horizontal="center" vertical="center" wrapText="1"/>
    </xf>
    <xf numFmtId="3" fontId="3" fillId="2" borderId="71" xfId="0" applyNumberFormat="1" applyFont="1" applyFill="1" applyBorder="1" applyAlignment="1">
      <alignment horizontal="center" vertical="center" wrapText="1"/>
    </xf>
    <xf numFmtId="3" fontId="5" fillId="2" borderId="74" xfId="0" applyNumberFormat="1" applyFont="1" applyFill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3" fontId="3" fillId="0" borderId="77" xfId="0" applyNumberFormat="1" applyFont="1" applyBorder="1" applyAlignment="1">
      <alignment horizontal="center" vertical="center" wrapText="1"/>
    </xf>
    <xf numFmtId="3" fontId="3" fillId="0" borderId="78" xfId="0" applyNumberFormat="1" applyFont="1" applyBorder="1" applyAlignment="1">
      <alignment horizontal="center" vertical="center" wrapText="1"/>
    </xf>
    <xf numFmtId="3" fontId="3" fillId="0" borderId="79" xfId="0" applyNumberFormat="1" applyFont="1" applyBorder="1" applyAlignment="1">
      <alignment horizontal="center" vertical="center" wrapText="1"/>
    </xf>
    <xf numFmtId="3" fontId="3" fillId="0" borderId="73" xfId="0" applyNumberFormat="1" applyFont="1" applyBorder="1" applyAlignment="1">
      <alignment horizontal="center" vertical="center" wrapText="1"/>
    </xf>
    <xf numFmtId="0" fontId="0" fillId="0" borderId="0" xfId="0" applyBorder="1"/>
    <xf numFmtId="3" fontId="3" fillId="0" borderId="80" xfId="0" applyNumberFormat="1" applyFont="1" applyBorder="1" applyAlignment="1">
      <alignment horizontal="center" vertical="center" wrapText="1"/>
    </xf>
    <xf numFmtId="3" fontId="3" fillId="0" borderId="81" xfId="0" applyNumberFormat="1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3" fontId="3" fillId="0" borderId="83" xfId="0" applyNumberFormat="1" applyFont="1" applyBorder="1" applyAlignment="1">
      <alignment horizontal="center" vertical="center" wrapText="1"/>
    </xf>
    <xf numFmtId="3" fontId="3" fillId="0" borderId="84" xfId="0" applyNumberFormat="1" applyFont="1" applyBorder="1" applyAlignment="1">
      <alignment horizontal="center" vertical="center" wrapText="1"/>
    </xf>
    <xf numFmtId="3" fontId="3" fillId="2" borderId="85" xfId="0" applyNumberFormat="1" applyFont="1" applyFill="1" applyBorder="1" applyAlignment="1">
      <alignment horizontal="center" vertical="center" wrapText="1"/>
    </xf>
    <xf numFmtId="3" fontId="3" fillId="0" borderId="86" xfId="0" applyNumberFormat="1" applyFont="1" applyBorder="1" applyAlignment="1">
      <alignment horizontal="center" vertical="center" wrapText="1"/>
    </xf>
    <xf numFmtId="3" fontId="3" fillId="2" borderId="87" xfId="0" applyNumberFormat="1" applyFont="1" applyFill="1" applyBorder="1" applyAlignment="1">
      <alignment horizontal="center" vertical="center" wrapText="1"/>
    </xf>
    <xf numFmtId="3" fontId="3" fillId="2" borderId="88" xfId="0" applyNumberFormat="1" applyFont="1" applyFill="1" applyBorder="1" applyAlignment="1">
      <alignment horizontal="center" vertical="center" wrapText="1"/>
    </xf>
    <xf numFmtId="3" fontId="5" fillId="2" borderId="89" xfId="0" applyNumberFormat="1" applyFont="1" applyFill="1" applyBorder="1" applyAlignment="1">
      <alignment horizontal="center" vertical="center" wrapText="1"/>
    </xf>
    <xf numFmtId="3" fontId="9" fillId="0" borderId="90" xfId="0" applyNumberFormat="1" applyFont="1" applyFill="1" applyBorder="1" applyAlignment="1">
      <alignment horizontal="center" vertical="center" wrapText="1"/>
    </xf>
    <xf numFmtId="3" fontId="9" fillId="0" borderId="87" xfId="0" applyNumberFormat="1" applyFont="1" applyFill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3" fontId="3" fillId="0" borderId="93" xfId="0" applyNumberFormat="1" applyFont="1" applyBorder="1" applyAlignment="1">
      <alignment horizontal="center" vertical="center" wrapText="1"/>
    </xf>
    <xf numFmtId="3" fontId="3" fillId="0" borderId="94" xfId="0" applyNumberFormat="1" applyFont="1" applyBorder="1" applyAlignment="1">
      <alignment horizontal="center" vertical="center" wrapText="1"/>
    </xf>
    <xf numFmtId="3" fontId="3" fillId="2" borderId="91" xfId="0" applyNumberFormat="1" applyFont="1" applyFill="1" applyBorder="1" applyAlignment="1">
      <alignment horizontal="center" vertical="center" wrapText="1"/>
    </xf>
    <xf numFmtId="3" fontId="3" fillId="0" borderId="95" xfId="0" applyNumberFormat="1" applyFont="1" applyBorder="1" applyAlignment="1">
      <alignment horizontal="center" vertical="center" wrapText="1"/>
    </xf>
    <xf numFmtId="3" fontId="3" fillId="2" borderId="9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3" fillId="0" borderId="91" xfId="0" applyFont="1" applyFill="1" applyBorder="1" applyAlignment="1">
      <alignment horizontal="center" vertical="center" wrapText="1"/>
    </xf>
    <xf numFmtId="3" fontId="5" fillId="2" borderId="97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98" xfId="0" applyFont="1" applyBorder="1" applyAlignment="1">
      <alignment horizontal="center" vertical="center" wrapText="1"/>
    </xf>
    <xf numFmtId="3" fontId="3" fillId="0" borderId="99" xfId="0" applyNumberFormat="1" applyFont="1" applyBorder="1" applyAlignment="1">
      <alignment horizontal="center" vertical="center" wrapText="1"/>
    </xf>
    <xf numFmtId="3" fontId="3" fillId="0" borderId="100" xfId="0" applyNumberFormat="1" applyFont="1" applyBorder="1" applyAlignment="1">
      <alignment horizontal="center" vertical="center" wrapText="1"/>
    </xf>
    <xf numFmtId="3" fontId="5" fillId="2" borderId="101" xfId="0" applyNumberFormat="1" applyFont="1" applyFill="1" applyBorder="1" applyAlignment="1">
      <alignment horizontal="center" vertical="center" wrapText="1"/>
    </xf>
    <xf numFmtId="3" fontId="3" fillId="0" borderId="102" xfId="0" applyNumberFormat="1" applyFont="1" applyBorder="1" applyAlignment="1">
      <alignment horizontal="center" vertical="center" wrapText="1"/>
    </xf>
    <xf numFmtId="3" fontId="3" fillId="0" borderId="103" xfId="0" applyNumberFormat="1" applyFont="1" applyBorder="1" applyAlignment="1">
      <alignment horizontal="center" vertical="center" wrapText="1"/>
    </xf>
    <xf numFmtId="3" fontId="3" fillId="0" borderId="104" xfId="0" applyNumberFormat="1" applyFont="1" applyBorder="1" applyAlignment="1">
      <alignment horizontal="center" vertical="center" wrapText="1"/>
    </xf>
    <xf numFmtId="3" fontId="3" fillId="0" borderId="105" xfId="0" applyNumberFormat="1" applyFont="1" applyBorder="1" applyAlignment="1">
      <alignment horizontal="center" vertical="center" wrapText="1"/>
    </xf>
    <xf numFmtId="3" fontId="3" fillId="0" borderId="106" xfId="0" applyNumberFormat="1" applyFont="1" applyBorder="1" applyAlignment="1">
      <alignment horizontal="center" vertical="center" wrapText="1"/>
    </xf>
    <xf numFmtId="3" fontId="3" fillId="0" borderId="107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3" fontId="3" fillId="0" borderId="91" xfId="0" applyNumberFormat="1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 2 5" xfId="2" xr:uid="{00000000-0005-0000-0000-000002000000}"/>
  </cellStyles>
  <dxfs count="0"/>
  <tableStyles count="0" defaultTableStyle="TableStyleMedium9" defaultPivotStyle="PivotStyleLight16"/>
  <colors>
    <mruColors>
      <color rgb="FF78BE14"/>
      <color rgb="FF00AAB4"/>
      <color rgb="FFC32896"/>
      <color rgb="FF8C0A00"/>
      <color rgb="FF0046A0"/>
      <color rgb="FF0A5028"/>
      <color rgb="FFC87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24341702264033"/>
          <c:y val="7.6888203659857199E-2"/>
          <c:w val="0.80559604540132201"/>
          <c:h val="0.74948809720463261"/>
        </c:manualLayout>
      </c:layout>
      <c:barChart>
        <c:barDir val="col"/>
        <c:grouping val="stacked"/>
        <c:varyColors val="0"/>
        <c:ser>
          <c:idx val="2"/>
          <c:order val="0"/>
          <c:tx>
            <c:v>Bc.</c:v>
          </c:tx>
          <c:spPr>
            <a:solidFill>
              <a:srgbClr val="92D050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MENDELU!$A$4:$A$27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MENDELU!$D$4:$D$27</c:f>
              <c:numCache>
                <c:formatCode>#,##0</c:formatCode>
                <c:ptCount val="24"/>
                <c:pt idx="0">
                  <c:v>23</c:v>
                </c:pt>
                <c:pt idx="1">
                  <c:v>73</c:v>
                </c:pt>
                <c:pt idx="2">
                  <c:v>373</c:v>
                </c:pt>
                <c:pt idx="3">
                  <c:v>591</c:v>
                </c:pt>
                <c:pt idx="4">
                  <c:v>752</c:v>
                </c:pt>
                <c:pt idx="5">
                  <c:v>1128</c:v>
                </c:pt>
                <c:pt idx="6">
                  <c:v>1108</c:v>
                </c:pt>
                <c:pt idx="7">
                  <c:v>1319</c:v>
                </c:pt>
                <c:pt idx="8">
                  <c:v>1427</c:v>
                </c:pt>
                <c:pt idx="9">
                  <c:v>1514</c:v>
                </c:pt>
                <c:pt idx="10">
                  <c:v>1767</c:v>
                </c:pt>
                <c:pt idx="11">
                  <c:v>1890</c:v>
                </c:pt>
                <c:pt idx="12">
                  <c:v>1810</c:v>
                </c:pt>
                <c:pt idx="13">
                  <c:v>1758</c:v>
                </c:pt>
                <c:pt idx="14">
                  <c:v>1681</c:v>
                </c:pt>
                <c:pt idx="15">
                  <c:v>1465</c:v>
                </c:pt>
                <c:pt idx="16">
                  <c:v>1393</c:v>
                </c:pt>
                <c:pt idx="17">
                  <c:v>1213</c:v>
                </c:pt>
                <c:pt idx="18">
                  <c:v>1130</c:v>
                </c:pt>
                <c:pt idx="19">
                  <c:v>1140</c:v>
                </c:pt>
                <c:pt idx="20">
                  <c:v>1038</c:v>
                </c:pt>
                <c:pt idx="21">
                  <c:v>986</c:v>
                </c:pt>
                <c:pt idx="22">
                  <c:v>1010</c:v>
                </c:pt>
                <c:pt idx="23">
                  <c:v>1227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02-4471-98D1-CC05AB5E8C81}"/>
            </c:ext>
          </c:extLst>
        </c:ser>
        <c:ser>
          <c:idx val="5"/>
          <c:order val="1"/>
          <c:tx>
            <c:v>Mgr.</c:v>
          </c:tx>
          <c:spPr>
            <a:solidFill>
              <a:srgbClr val="FF0000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MENDELU!$A$4:$A$27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MENDELU!$G$4:$G$27</c:f>
              <c:numCache>
                <c:formatCode>#,##0</c:formatCode>
                <c:ptCount val="24"/>
                <c:pt idx="0">
                  <c:v>793</c:v>
                </c:pt>
                <c:pt idx="1">
                  <c:v>759</c:v>
                </c:pt>
                <c:pt idx="2">
                  <c:v>834</c:v>
                </c:pt>
                <c:pt idx="3">
                  <c:v>798</c:v>
                </c:pt>
                <c:pt idx="4">
                  <c:v>476</c:v>
                </c:pt>
                <c:pt idx="5">
                  <c:v>578</c:v>
                </c:pt>
                <c:pt idx="6">
                  <c:v>391</c:v>
                </c:pt>
                <c:pt idx="7">
                  <c:v>116</c:v>
                </c:pt>
                <c:pt idx="8">
                  <c:v>50</c:v>
                </c:pt>
                <c:pt idx="9">
                  <c:v>34</c:v>
                </c:pt>
                <c:pt idx="12">
                  <c:v>4</c:v>
                </c:pt>
                <c:pt idx="13">
                  <c:v>9</c:v>
                </c:pt>
                <c:pt idx="1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02-4471-98D1-CC05AB5E8C81}"/>
            </c:ext>
          </c:extLst>
        </c:ser>
        <c:ser>
          <c:idx val="8"/>
          <c:order val="2"/>
          <c:tx>
            <c:v>NMgr.</c:v>
          </c:tx>
          <c:spPr>
            <a:solidFill>
              <a:srgbClr val="00B0F0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MENDELU!$A$4:$A$27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MENDELU!$J$4:$J$27</c:f>
              <c:numCache>
                <c:formatCode>#,##0</c:formatCode>
                <c:ptCount val="24"/>
                <c:pt idx="3">
                  <c:v>47</c:v>
                </c:pt>
                <c:pt idx="4">
                  <c:v>233</c:v>
                </c:pt>
                <c:pt idx="5">
                  <c:v>433</c:v>
                </c:pt>
                <c:pt idx="6">
                  <c:v>564</c:v>
                </c:pt>
                <c:pt idx="7">
                  <c:v>959</c:v>
                </c:pt>
                <c:pt idx="8">
                  <c:v>1103</c:v>
                </c:pt>
                <c:pt idx="9">
                  <c:v>1103</c:v>
                </c:pt>
                <c:pt idx="10">
                  <c:v>1076</c:v>
                </c:pt>
                <c:pt idx="11">
                  <c:v>1251</c:v>
                </c:pt>
                <c:pt idx="12">
                  <c:v>1186</c:v>
                </c:pt>
                <c:pt idx="13">
                  <c:v>1056</c:v>
                </c:pt>
                <c:pt idx="14">
                  <c:v>1156</c:v>
                </c:pt>
                <c:pt idx="15">
                  <c:v>1029</c:v>
                </c:pt>
                <c:pt idx="16">
                  <c:v>1062</c:v>
                </c:pt>
                <c:pt idx="17">
                  <c:v>1025</c:v>
                </c:pt>
                <c:pt idx="18">
                  <c:v>999</c:v>
                </c:pt>
                <c:pt idx="19">
                  <c:v>865</c:v>
                </c:pt>
                <c:pt idx="20">
                  <c:v>813</c:v>
                </c:pt>
                <c:pt idx="21">
                  <c:v>755</c:v>
                </c:pt>
                <c:pt idx="22">
                  <c:v>709</c:v>
                </c:pt>
                <c:pt idx="23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02-4471-98D1-CC05AB5E8C81}"/>
            </c:ext>
          </c:extLst>
        </c:ser>
        <c:ser>
          <c:idx val="9"/>
          <c:order val="3"/>
          <c:tx>
            <c:v>Ph.D.</c:v>
          </c:tx>
          <c:spPr>
            <a:solidFill>
              <a:srgbClr val="FFC000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MENDELU!$A$4:$A$27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MENDELU!$K$4:$K$27</c:f>
              <c:numCache>
                <c:formatCode>#,##0</c:formatCode>
                <c:ptCount val="24"/>
                <c:pt idx="0">
                  <c:v>49</c:v>
                </c:pt>
                <c:pt idx="1">
                  <c:v>43</c:v>
                </c:pt>
                <c:pt idx="2">
                  <c:v>50</c:v>
                </c:pt>
                <c:pt idx="3">
                  <c:v>67</c:v>
                </c:pt>
                <c:pt idx="4">
                  <c:v>92</c:v>
                </c:pt>
                <c:pt idx="5">
                  <c:v>66</c:v>
                </c:pt>
                <c:pt idx="6">
                  <c:v>81</c:v>
                </c:pt>
                <c:pt idx="7">
                  <c:v>81</c:v>
                </c:pt>
                <c:pt idx="8">
                  <c:v>81</c:v>
                </c:pt>
                <c:pt idx="9">
                  <c:v>71</c:v>
                </c:pt>
                <c:pt idx="10">
                  <c:v>123</c:v>
                </c:pt>
                <c:pt idx="11">
                  <c:v>103</c:v>
                </c:pt>
                <c:pt idx="12">
                  <c:v>96</c:v>
                </c:pt>
                <c:pt idx="13">
                  <c:v>82</c:v>
                </c:pt>
                <c:pt idx="14">
                  <c:v>71</c:v>
                </c:pt>
                <c:pt idx="15">
                  <c:v>81</c:v>
                </c:pt>
                <c:pt idx="16">
                  <c:v>81</c:v>
                </c:pt>
                <c:pt idx="17">
                  <c:v>70</c:v>
                </c:pt>
                <c:pt idx="18">
                  <c:v>66</c:v>
                </c:pt>
                <c:pt idx="19">
                  <c:v>53</c:v>
                </c:pt>
                <c:pt idx="20">
                  <c:v>63</c:v>
                </c:pt>
                <c:pt idx="21">
                  <c:v>37</c:v>
                </c:pt>
                <c:pt idx="22">
                  <c:v>114</c:v>
                </c:pt>
                <c:pt idx="23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F02-4471-98D1-CC05AB5E8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2594216"/>
        <c:axId val="472594872"/>
        <c:extLst/>
      </c:barChart>
      <c:catAx>
        <c:axId val="472594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1"/>
                  <a:t>Rok</a:t>
                </a:r>
              </a:p>
            </c:rich>
          </c:tx>
          <c:layout>
            <c:manualLayout>
              <c:xMode val="edge"/>
              <c:yMode val="edge"/>
              <c:x val="0.50831173151269538"/>
              <c:y val="0.906554705137382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2594872"/>
        <c:crosses val="autoZero"/>
        <c:auto val="1"/>
        <c:lblAlgn val="ctr"/>
        <c:lblOffset val="100"/>
        <c:noMultiLvlLbl val="0"/>
      </c:catAx>
      <c:valAx>
        <c:axId val="47259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1"/>
                  <a:t>Počet absolventů</a:t>
                </a:r>
              </a:p>
            </c:rich>
          </c:tx>
          <c:layout>
            <c:manualLayout>
              <c:xMode val="edge"/>
              <c:yMode val="edge"/>
              <c:x val="1.2414649286157667E-2"/>
              <c:y val="0.25021179644211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2594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1798330345996382"/>
          <c:y val="0.20804140741148616"/>
          <c:w val="7.1634092682613087E-2"/>
          <c:h val="0.48892828955821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88665802997585"/>
          <c:y val="7.4488006175259705E-2"/>
          <c:w val="0.72828962212150028"/>
          <c:h val="0.74207026495989681"/>
        </c:manualLayout>
      </c:layout>
      <c:barChart>
        <c:barDir val="col"/>
        <c:grouping val="stacked"/>
        <c:varyColors val="0"/>
        <c:ser>
          <c:idx val="2"/>
          <c:order val="0"/>
          <c:tx>
            <c:v>Bc.</c:v>
          </c:tx>
          <c:spPr>
            <a:solidFill>
              <a:srgbClr val="92D050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MENDELU!$A$14:$A$27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MENDELU!$D$14:$D$27</c:f>
              <c:numCache>
                <c:formatCode>#,##0</c:formatCode>
                <c:ptCount val="14"/>
                <c:pt idx="0">
                  <c:v>1767</c:v>
                </c:pt>
                <c:pt idx="1">
                  <c:v>1890</c:v>
                </c:pt>
                <c:pt idx="2">
                  <c:v>1810</c:v>
                </c:pt>
                <c:pt idx="3">
                  <c:v>1758</c:v>
                </c:pt>
                <c:pt idx="4">
                  <c:v>1681</c:v>
                </c:pt>
                <c:pt idx="5">
                  <c:v>1465</c:v>
                </c:pt>
                <c:pt idx="6">
                  <c:v>1393</c:v>
                </c:pt>
                <c:pt idx="7">
                  <c:v>1213</c:v>
                </c:pt>
                <c:pt idx="8">
                  <c:v>1130</c:v>
                </c:pt>
                <c:pt idx="9">
                  <c:v>1140</c:v>
                </c:pt>
                <c:pt idx="10">
                  <c:v>1038</c:v>
                </c:pt>
                <c:pt idx="11">
                  <c:v>986</c:v>
                </c:pt>
                <c:pt idx="12">
                  <c:v>1010</c:v>
                </c:pt>
                <c:pt idx="13">
                  <c:v>1227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AC-4DE2-9DD0-DE57DDB1479B}"/>
            </c:ext>
          </c:extLst>
        </c:ser>
        <c:ser>
          <c:idx val="5"/>
          <c:order val="1"/>
          <c:tx>
            <c:v>Mgr.*</c:v>
          </c:tx>
          <c:spPr>
            <a:solidFill>
              <a:srgbClr val="FF0000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MENDELU!$A$14:$A$27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MENDELU!$G$14:$G$27</c:f>
              <c:numCache>
                <c:formatCode>#,##0</c:formatCode>
                <c:ptCount val="14"/>
                <c:pt idx="2">
                  <c:v>4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AC-4DE2-9DD0-DE57DDB1479B}"/>
            </c:ext>
          </c:extLst>
        </c:ser>
        <c:ser>
          <c:idx val="8"/>
          <c:order val="2"/>
          <c:tx>
            <c:v>NMgr.</c:v>
          </c:tx>
          <c:spPr>
            <a:solidFill>
              <a:srgbClr val="00B0F0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MENDELU!$A$14:$A$27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MENDELU!$J$14:$J$27</c:f>
              <c:numCache>
                <c:formatCode>#,##0</c:formatCode>
                <c:ptCount val="14"/>
                <c:pt idx="0">
                  <c:v>1076</c:v>
                </c:pt>
                <c:pt idx="1">
                  <c:v>1251</c:v>
                </c:pt>
                <c:pt idx="2">
                  <c:v>1186</c:v>
                </c:pt>
                <c:pt idx="3">
                  <c:v>1056</c:v>
                </c:pt>
                <c:pt idx="4">
                  <c:v>1156</c:v>
                </c:pt>
                <c:pt idx="5">
                  <c:v>1029</c:v>
                </c:pt>
                <c:pt idx="6">
                  <c:v>1062</c:v>
                </c:pt>
                <c:pt idx="7">
                  <c:v>1025</c:v>
                </c:pt>
                <c:pt idx="8">
                  <c:v>999</c:v>
                </c:pt>
                <c:pt idx="9">
                  <c:v>865</c:v>
                </c:pt>
                <c:pt idx="10">
                  <c:v>813</c:v>
                </c:pt>
                <c:pt idx="11">
                  <c:v>755</c:v>
                </c:pt>
                <c:pt idx="12">
                  <c:v>709</c:v>
                </c:pt>
                <c:pt idx="13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AC-4DE2-9DD0-DE57DDB1479B}"/>
            </c:ext>
          </c:extLst>
        </c:ser>
        <c:ser>
          <c:idx val="9"/>
          <c:order val="3"/>
          <c:tx>
            <c:v>Ph.D.</c:v>
          </c:tx>
          <c:spPr>
            <a:solidFill>
              <a:srgbClr val="FFC000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MENDELU!$A$14:$A$27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MENDELU!$K$14:$K$27</c:f>
              <c:numCache>
                <c:formatCode>#,##0</c:formatCode>
                <c:ptCount val="14"/>
                <c:pt idx="0">
                  <c:v>123</c:v>
                </c:pt>
                <c:pt idx="1">
                  <c:v>103</c:v>
                </c:pt>
                <c:pt idx="2">
                  <c:v>96</c:v>
                </c:pt>
                <c:pt idx="3">
                  <c:v>82</c:v>
                </c:pt>
                <c:pt idx="4">
                  <c:v>71</c:v>
                </c:pt>
                <c:pt idx="5">
                  <c:v>81</c:v>
                </c:pt>
                <c:pt idx="6">
                  <c:v>81</c:v>
                </c:pt>
                <c:pt idx="7">
                  <c:v>70</c:v>
                </c:pt>
                <c:pt idx="8">
                  <c:v>66</c:v>
                </c:pt>
                <c:pt idx="9">
                  <c:v>53</c:v>
                </c:pt>
                <c:pt idx="10">
                  <c:v>63</c:v>
                </c:pt>
                <c:pt idx="11">
                  <c:v>37</c:v>
                </c:pt>
                <c:pt idx="12">
                  <c:v>114</c:v>
                </c:pt>
                <c:pt idx="13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FAC-4DE2-9DD0-DE57DDB14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7939528"/>
        <c:axId val="427938872"/>
        <c:extLst/>
      </c:barChart>
      <c:catAx>
        <c:axId val="427939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1"/>
                  <a:t>Rok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27938872"/>
        <c:crosses val="autoZero"/>
        <c:auto val="1"/>
        <c:lblAlgn val="ctr"/>
        <c:lblOffset val="100"/>
        <c:noMultiLvlLbl val="0"/>
      </c:catAx>
      <c:valAx>
        <c:axId val="427938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1"/>
                  <a:t>Počet absolventů</a:t>
                </a:r>
              </a:p>
            </c:rich>
          </c:tx>
          <c:layout>
            <c:manualLayout>
              <c:xMode val="edge"/>
              <c:yMode val="edge"/>
              <c:x val="3.5171716293350717E-2"/>
              <c:y val="0.269266166567097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27939528"/>
        <c:crosses val="autoZero"/>
        <c:crossBetween val="between"/>
      </c:valAx>
      <c:spPr>
        <a:pattFill prst="pct5">
          <a:fgClr>
            <a:schemeClr val="bg1"/>
          </a:fgClr>
          <a:bgClr>
            <a:schemeClr val="bg1"/>
          </a:bgClr>
        </a:patt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707944563287965"/>
          <c:y val="0.25907711256763294"/>
          <c:w val="0.10846968731509718"/>
          <c:h val="0.39804689218316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381000</xdr:colOff>
      <xdr:row>1</xdr:row>
      <xdr:rowOff>71437</xdr:rowOff>
    </xdr:from>
    <xdr:to>
      <xdr:col>30</xdr:col>
      <xdr:colOff>457200</xdr:colOff>
      <xdr:row>23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184786</xdr:colOff>
      <xdr:row>30</xdr:row>
      <xdr:rowOff>136207</xdr:rowOff>
    </xdr:from>
    <xdr:to>
      <xdr:col>25</xdr:col>
      <xdr:colOff>533400</xdr:colOff>
      <xdr:row>55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8BE14"/>
    <pageSetUpPr fitToPage="1"/>
  </sheetPr>
  <dimension ref="A1:N32"/>
  <sheetViews>
    <sheetView tabSelected="1" view="pageLayout" topLeftCell="A4" zoomScale="115" zoomScaleNormal="100" zoomScalePageLayoutView="115" workbookViewId="0">
      <selection activeCell="M32" sqref="M32"/>
    </sheetView>
  </sheetViews>
  <sheetFormatPr defaultColWidth="9.109375" defaultRowHeight="12" x14ac:dyDescent="0.25"/>
  <cols>
    <col min="1" max="1" width="10.6640625" style="13" customWidth="1"/>
    <col min="2" max="10" width="6.6640625" style="13" customWidth="1"/>
    <col min="11" max="11" width="8.6640625" style="13" customWidth="1"/>
    <col min="12" max="12" width="10.6640625" style="13" customWidth="1"/>
    <col min="13" max="14" width="12.6640625" style="13" customWidth="1"/>
    <col min="15" max="16384" width="9.109375" style="11"/>
  </cols>
  <sheetData>
    <row r="1" spans="1:14" ht="20.100000000000001" customHeight="1" thickBot="1" x14ac:dyDescent="0.35">
      <c r="A1" s="137" t="s">
        <v>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s="12" customFormat="1" ht="39.9" customHeight="1" x14ac:dyDescent="0.25">
      <c r="A2" s="4" t="s">
        <v>12</v>
      </c>
      <c r="B2" s="145" t="s">
        <v>3</v>
      </c>
      <c r="C2" s="142"/>
      <c r="D2" s="144"/>
      <c r="E2" s="135" t="s">
        <v>4</v>
      </c>
      <c r="F2" s="142"/>
      <c r="G2" s="144"/>
      <c r="H2" s="135" t="s">
        <v>5</v>
      </c>
      <c r="I2" s="142"/>
      <c r="J2" s="144"/>
      <c r="K2" s="140" t="s">
        <v>0</v>
      </c>
      <c r="L2" s="142" t="s">
        <v>8</v>
      </c>
      <c r="M2" s="133" t="s">
        <v>13</v>
      </c>
      <c r="N2" s="135" t="s">
        <v>11</v>
      </c>
    </row>
    <row r="3" spans="1:14" s="13" customFormat="1" ht="15" customHeight="1" thickBot="1" x14ac:dyDescent="0.3">
      <c r="A3" s="8" t="s">
        <v>6</v>
      </c>
      <c r="B3" s="2" t="s">
        <v>1</v>
      </c>
      <c r="C3" s="3" t="s">
        <v>2</v>
      </c>
      <c r="D3" s="14" t="s">
        <v>7</v>
      </c>
      <c r="E3" s="1" t="s">
        <v>1</v>
      </c>
      <c r="F3" s="3" t="s">
        <v>2</v>
      </c>
      <c r="G3" s="14" t="s">
        <v>7</v>
      </c>
      <c r="H3" s="1" t="s">
        <v>1</v>
      </c>
      <c r="I3" s="3" t="s">
        <v>2</v>
      </c>
      <c r="J3" s="14" t="s">
        <v>7</v>
      </c>
      <c r="K3" s="141"/>
      <c r="L3" s="143"/>
      <c r="M3" s="134"/>
      <c r="N3" s="136"/>
    </row>
    <row r="4" spans="1:14" ht="12.9" customHeight="1" thickTop="1" x14ac:dyDescent="0.3">
      <c r="A4" s="5">
        <v>2001</v>
      </c>
      <c r="B4" s="17"/>
      <c r="C4" s="18"/>
      <c r="D4" s="35">
        <v>23</v>
      </c>
      <c r="E4" s="19"/>
      <c r="F4" s="18"/>
      <c r="G4" s="35">
        <v>793</v>
      </c>
      <c r="H4" s="19"/>
      <c r="I4" s="18"/>
      <c r="J4" s="35"/>
      <c r="K4" s="40">
        <v>49</v>
      </c>
      <c r="L4" s="20">
        <f>D4+G4+J4+K4</f>
        <v>865</v>
      </c>
      <c r="M4" s="45" t="s">
        <v>10</v>
      </c>
      <c r="N4" s="46" t="s">
        <v>10</v>
      </c>
    </row>
    <row r="5" spans="1:14" ht="12.9" customHeight="1" x14ac:dyDescent="0.3">
      <c r="A5" s="6">
        <v>2002</v>
      </c>
      <c r="B5" s="21"/>
      <c r="C5" s="15"/>
      <c r="D5" s="36">
        <v>73</v>
      </c>
      <c r="E5" s="22"/>
      <c r="F5" s="15"/>
      <c r="G5" s="36">
        <v>759</v>
      </c>
      <c r="H5" s="22"/>
      <c r="I5" s="15"/>
      <c r="J5" s="36"/>
      <c r="K5" s="41">
        <v>43</v>
      </c>
      <c r="L5" s="23">
        <f t="shared" ref="L5:L17" si="0">D5+G5+J5+K5</f>
        <v>875</v>
      </c>
      <c r="M5" s="47">
        <v>233</v>
      </c>
      <c r="N5" s="48">
        <v>642</v>
      </c>
    </row>
    <row r="6" spans="1:14" ht="12.9" customHeight="1" x14ac:dyDescent="0.3">
      <c r="A6" s="6">
        <v>2003</v>
      </c>
      <c r="B6" s="21"/>
      <c r="C6" s="15"/>
      <c r="D6" s="36">
        <v>373</v>
      </c>
      <c r="E6" s="22"/>
      <c r="F6" s="15"/>
      <c r="G6" s="36">
        <v>834</v>
      </c>
      <c r="H6" s="22"/>
      <c r="I6" s="15"/>
      <c r="J6" s="36"/>
      <c r="K6" s="41">
        <v>50</v>
      </c>
      <c r="L6" s="23">
        <f t="shared" si="0"/>
        <v>1257</v>
      </c>
      <c r="M6" s="47">
        <v>233</v>
      </c>
      <c r="N6" s="48">
        <v>1024</v>
      </c>
    </row>
    <row r="7" spans="1:14" ht="12.9" customHeight="1" x14ac:dyDescent="0.3">
      <c r="A7" s="6">
        <v>2004</v>
      </c>
      <c r="B7" s="21"/>
      <c r="C7" s="15"/>
      <c r="D7" s="36">
        <v>591</v>
      </c>
      <c r="E7" s="22"/>
      <c r="F7" s="15"/>
      <c r="G7" s="36">
        <v>798</v>
      </c>
      <c r="H7" s="22"/>
      <c r="I7" s="15"/>
      <c r="J7" s="36">
        <v>47</v>
      </c>
      <c r="K7" s="41">
        <v>67</v>
      </c>
      <c r="L7" s="23">
        <f t="shared" si="0"/>
        <v>1503</v>
      </c>
      <c r="M7" s="47">
        <v>245</v>
      </c>
      <c r="N7" s="48">
        <v>1258</v>
      </c>
    </row>
    <row r="8" spans="1:14" ht="12.9" customHeight="1" thickBot="1" x14ac:dyDescent="0.35">
      <c r="A8" s="9">
        <v>2005</v>
      </c>
      <c r="B8" s="24"/>
      <c r="C8" s="16"/>
      <c r="D8" s="37">
        <v>752</v>
      </c>
      <c r="E8" s="25"/>
      <c r="F8" s="16"/>
      <c r="G8" s="37">
        <v>476</v>
      </c>
      <c r="H8" s="25"/>
      <c r="I8" s="16"/>
      <c r="J8" s="37">
        <v>233</v>
      </c>
      <c r="K8" s="42">
        <v>92</v>
      </c>
      <c r="L8" s="26">
        <f t="shared" si="0"/>
        <v>1553</v>
      </c>
      <c r="M8" s="49">
        <v>165</v>
      </c>
      <c r="N8" s="50">
        <v>1388</v>
      </c>
    </row>
    <row r="9" spans="1:14" ht="12.9" customHeight="1" x14ac:dyDescent="0.3">
      <c r="A9" s="10">
        <v>2006</v>
      </c>
      <c r="B9" s="27">
        <v>1016</v>
      </c>
      <c r="C9" s="28">
        <v>112</v>
      </c>
      <c r="D9" s="38">
        <f t="shared" ref="D9" si="1">B9+C9</f>
        <v>1128</v>
      </c>
      <c r="E9" s="29">
        <v>531</v>
      </c>
      <c r="F9" s="28">
        <v>47</v>
      </c>
      <c r="G9" s="38">
        <f t="shared" ref="G9" si="2">E9+F9</f>
        <v>578</v>
      </c>
      <c r="H9" s="29">
        <v>331</v>
      </c>
      <c r="I9" s="28">
        <v>102</v>
      </c>
      <c r="J9" s="38">
        <f t="shared" ref="J9" si="3">H9+I9</f>
        <v>433</v>
      </c>
      <c r="K9" s="43">
        <v>66</v>
      </c>
      <c r="L9" s="30">
        <f t="shared" si="0"/>
        <v>2205</v>
      </c>
      <c r="M9" s="51">
        <v>208</v>
      </c>
      <c r="N9" s="52">
        <v>1997</v>
      </c>
    </row>
    <row r="10" spans="1:14" ht="12.9" customHeight="1" x14ac:dyDescent="0.3">
      <c r="A10" s="6">
        <v>2007</v>
      </c>
      <c r="B10" s="21">
        <v>1006</v>
      </c>
      <c r="C10" s="15">
        <v>102</v>
      </c>
      <c r="D10" s="36">
        <f>B10+C10</f>
        <v>1108</v>
      </c>
      <c r="E10" s="22">
        <v>363</v>
      </c>
      <c r="F10" s="15">
        <v>28</v>
      </c>
      <c r="G10" s="36">
        <f>E10+F10</f>
        <v>391</v>
      </c>
      <c r="H10" s="22">
        <v>478</v>
      </c>
      <c r="I10" s="15">
        <v>86</v>
      </c>
      <c r="J10" s="36">
        <f>H10+I10</f>
        <v>564</v>
      </c>
      <c r="K10" s="41">
        <v>81</v>
      </c>
      <c r="L10" s="23">
        <f t="shared" si="0"/>
        <v>2144</v>
      </c>
      <c r="M10" s="47">
        <v>160</v>
      </c>
      <c r="N10" s="48">
        <v>1984</v>
      </c>
    </row>
    <row r="11" spans="1:14" ht="12.9" customHeight="1" x14ac:dyDescent="0.3">
      <c r="A11" s="6">
        <v>2008</v>
      </c>
      <c r="B11" s="21">
        <v>1209</v>
      </c>
      <c r="C11" s="15">
        <v>110</v>
      </c>
      <c r="D11" s="36">
        <f t="shared" ref="D11:D19" si="4">B11+C11</f>
        <v>1319</v>
      </c>
      <c r="E11" s="22">
        <v>98</v>
      </c>
      <c r="F11" s="15">
        <v>18</v>
      </c>
      <c r="G11" s="36">
        <f t="shared" ref="G11:G18" si="5">E11+F11</f>
        <v>116</v>
      </c>
      <c r="H11" s="22">
        <v>842</v>
      </c>
      <c r="I11" s="15">
        <v>117</v>
      </c>
      <c r="J11" s="36">
        <f t="shared" ref="J11:J19" si="6">H11+I11</f>
        <v>959</v>
      </c>
      <c r="K11" s="41">
        <v>81</v>
      </c>
      <c r="L11" s="23">
        <f t="shared" si="0"/>
        <v>2475</v>
      </c>
      <c r="M11" s="47">
        <v>198</v>
      </c>
      <c r="N11" s="48">
        <v>2277</v>
      </c>
    </row>
    <row r="12" spans="1:14" ht="12.9" customHeight="1" x14ac:dyDescent="0.3">
      <c r="A12" s="6">
        <v>2009</v>
      </c>
      <c r="B12" s="21">
        <v>1236</v>
      </c>
      <c r="C12" s="15">
        <v>191</v>
      </c>
      <c r="D12" s="36">
        <f t="shared" si="4"/>
        <v>1427</v>
      </c>
      <c r="E12" s="22">
        <v>12</v>
      </c>
      <c r="F12" s="15">
        <v>38</v>
      </c>
      <c r="G12" s="36">
        <f t="shared" si="5"/>
        <v>50</v>
      </c>
      <c r="H12" s="22">
        <v>965</v>
      </c>
      <c r="I12" s="15">
        <v>138</v>
      </c>
      <c r="J12" s="36">
        <f t="shared" si="6"/>
        <v>1103</v>
      </c>
      <c r="K12" s="41">
        <v>81</v>
      </c>
      <c r="L12" s="23">
        <f t="shared" si="0"/>
        <v>2661</v>
      </c>
      <c r="M12" s="47">
        <v>238</v>
      </c>
      <c r="N12" s="48">
        <v>2423</v>
      </c>
    </row>
    <row r="13" spans="1:14" ht="12.9" customHeight="1" thickBot="1" x14ac:dyDescent="0.35">
      <c r="A13" s="7">
        <v>2010</v>
      </c>
      <c r="B13" s="31">
        <v>1320</v>
      </c>
      <c r="C13" s="32">
        <v>194</v>
      </c>
      <c r="D13" s="39">
        <f t="shared" si="4"/>
        <v>1514</v>
      </c>
      <c r="E13" s="33">
        <v>2</v>
      </c>
      <c r="F13" s="32">
        <v>32</v>
      </c>
      <c r="G13" s="39">
        <f t="shared" si="5"/>
        <v>34</v>
      </c>
      <c r="H13" s="33">
        <v>982</v>
      </c>
      <c r="I13" s="32">
        <v>121</v>
      </c>
      <c r="J13" s="39">
        <f t="shared" si="6"/>
        <v>1103</v>
      </c>
      <c r="K13" s="44">
        <v>71</v>
      </c>
      <c r="L13" s="34">
        <f t="shared" si="0"/>
        <v>2722</v>
      </c>
      <c r="M13" s="53">
        <v>302</v>
      </c>
      <c r="N13" s="54">
        <v>2420</v>
      </c>
    </row>
    <row r="14" spans="1:14" ht="12.9" customHeight="1" x14ac:dyDescent="0.3">
      <c r="A14" s="10">
        <v>2011</v>
      </c>
      <c r="B14" s="27">
        <v>1542</v>
      </c>
      <c r="C14" s="28">
        <v>225</v>
      </c>
      <c r="D14" s="38">
        <f t="shared" si="4"/>
        <v>1767</v>
      </c>
      <c r="E14" s="29"/>
      <c r="F14" s="28"/>
      <c r="G14" s="38"/>
      <c r="H14" s="29">
        <v>943</v>
      </c>
      <c r="I14" s="28">
        <v>133</v>
      </c>
      <c r="J14" s="38">
        <f t="shared" si="6"/>
        <v>1076</v>
      </c>
      <c r="K14" s="43">
        <v>123</v>
      </c>
      <c r="L14" s="30">
        <f t="shared" si="0"/>
        <v>2966</v>
      </c>
      <c r="M14" s="51">
        <v>275</v>
      </c>
      <c r="N14" s="52">
        <v>2691</v>
      </c>
    </row>
    <row r="15" spans="1:14" ht="12.9" customHeight="1" x14ac:dyDescent="0.3">
      <c r="A15" s="6">
        <v>2012</v>
      </c>
      <c r="B15" s="21">
        <v>1632</v>
      </c>
      <c r="C15" s="15">
        <v>258</v>
      </c>
      <c r="D15" s="36">
        <f t="shared" si="4"/>
        <v>1890</v>
      </c>
      <c r="E15" s="22"/>
      <c r="F15" s="15"/>
      <c r="G15" s="36"/>
      <c r="H15" s="22">
        <v>1111</v>
      </c>
      <c r="I15" s="15">
        <v>140</v>
      </c>
      <c r="J15" s="36">
        <f t="shared" si="6"/>
        <v>1251</v>
      </c>
      <c r="K15" s="41">
        <v>103</v>
      </c>
      <c r="L15" s="23">
        <f t="shared" si="0"/>
        <v>3244</v>
      </c>
      <c r="M15" s="47">
        <v>264</v>
      </c>
      <c r="N15" s="48">
        <v>2980</v>
      </c>
    </row>
    <row r="16" spans="1:14" ht="12.9" customHeight="1" x14ac:dyDescent="0.3">
      <c r="A16" s="6">
        <v>2013</v>
      </c>
      <c r="B16" s="21">
        <v>1607</v>
      </c>
      <c r="C16" s="15">
        <v>203</v>
      </c>
      <c r="D16" s="36">
        <f t="shared" si="4"/>
        <v>1810</v>
      </c>
      <c r="E16" s="22">
        <v>4</v>
      </c>
      <c r="F16" s="15"/>
      <c r="G16" s="36">
        <f t="shared" si="5"/>
        <v>4</v>
      </c>
      <c r="H16" s="22">
        <v>1080</v>
      </c>
      <c r="I16" s="15">
        <v>106</v>
      </c>
      <c r="J16" s="36">
        <f t="shared" si="6"/>
        <v>1186</v>
      </c>
      <c r="K16" s="41">
        <v>96</v>
      </c>
      <c r="L16" s="23">
        <f t="shared" si="0"/>
        <v>3096</v>
      </c>
      <c r="M16" s="47">
        <v>356</v>
      </c>
      <c r="N16" s="48">
        <v>2740</v>
      </c>
    </row>
    <row r="17" spans="1:14" ht="12.9" customHeight="1" x14ac:dyDescent="0.3">
      <c r="A17" s="6">
        <v>2014</v>
      </c>
      <c r="B17" s="21">
        <v>1578</v>
      </c>
      <c r="C17" s="15">
        <v>180</v>
      </c>
      <c r="D17" s="36">
        <f t="shared" si="4"/>
        <v>1758</v>
      </c>
      <c r="E17" s="22">
        <v>9</v>
      </c>
      <c r="F17" s="15"/>
      <c r="G17" s="36">
        <f t="shared" si="5"/>
        <v>9</v>
      </c>
      <c r="H17" s="22">
        <v>920</v>
      </c>
      <c r="I17" s="15">
        <v>136</v>
      </c>
      <c r="J17" s="36">
        <f t="shared" si="6"/>
        <v>1056</v>
      </c>
      <c r="K17" s="41">
        <v>82</v>
      </c>
      <c r="L17" s="23">
        <f t="shared" si="0"/>
        <v>2905</v>
      </c>
      <c r="M17" s="47">
        <v>264</v>
      </c>
      <c r="N17" s="48">
        <v>2641</v>
      </c>
    </row>
    <row r="18" spans="1:14" ht="12.9" customHeight="1" thickBot="1" x14ac:dyDescent="0.35">
      <c r="A18" s="7">
        <v>2015</v>
      </c>
      <c r="B18" s="31">
        <v>1543</v>
      </c>
      <c r="C18" s="32">
        <v>138</v>
      </c>
      <c r="D18" s="39">
        <f t="shared" si="4"/>
        <v>1681</v>
      </c>
      <c r="E18" s="33">
        <v>6</v>
      </c>
      <c r="F18" s="32"/>
      <c r="G18" s="39">
        <f t="shared" si="5"/>
        <v>6</v>
      </c>
      <c r="H18" s="33">
        <v>1029</v>
      </c>
      <c r="I18" s="32">
        <v>127</v>
      </c>
      <c r="J18" s="39">
        <f t="shared" si="6"/>
        <v>1156</v>
      </c>
      <c r="K18" s="44">
        <v>71</v>
      </c>
      <c r="L18" s="34">
        <f t="shared" ref="L18:L24" si="7">D18+G18+J18+K18</f>
        <v>2914</v>
      </c>
      <c r="M18" s="53">
        <v>240</v>
      </c>
      <c r="N18" s="54">
        <v>2674</v>
      </c>
    </row>
    <row r="19" spans="1:14" ht="12.9" customHeight="1" x14ac:dyDescent="0.3">
      <c r="A19" s="10">
        <v>2016</v>
      </c>
      <c r="B19" s="27">
        <v>1329</v>
      </c>
      <c r="C19" s="28">
        <v>136</v>
      </c>
      <c r="D19" s="38">
        <f t="shared" si="4"/>
        <v>1465</v>
      </c>
      <c r="E19" s="29"/>
      <c r="F19" s="28"/>
      <c r="G19" s="38"/>
      <c r="H19" s="29">
        <v>915</v>
      </c>
      <c r="I19" s="28">
        <v>114</v>
      </c>
      <c r="J19" s="38">
        <f t="shared" si="6"/>
        <v>1029</v>
      </c>
      <c r="K19" s="43">
        <v>81</v>
      </c>
      <c r="L19" s="30">
        <f t="shared" si="7"/>
        <v>2575</v>
      </c>
      <c r="M19" s="51">
        <v>185</v>
      </c>
      <c r="N19" s="52">
        <v>2390</v>
      </c>
    </row>
    <row r="20" spans="1:14" ht="12.9" customHeight="1" x14ac:dyDescent="0.3">
      <c r="A20" s="6">
        <v>2017</v>
      </c>
      <c r="B20" s="21">
        <v>1245</v>
      </c>
      <c r="C20" s="15">
        <v>148</v>
      </c>
      <c r="D20" s="36">
        <f t="shared" ref="D20:D25" si="8">B20+C20</f>
        <v>1393</v>
      </c>
      <c r="E20" s="22"/>
      <c r="F20" s="15"/>
      <c r="G20" s="36"/>
      <c r="H20" s="22">
        <v>922</v>
      </c>
      <c r="I20" s="15">
        <v>140</v>
      </c>
      <c r="J20" s="36">
        <f t="shared" ref="J20:J25" si="9">H20+I20</f>
        <v>1062</v>
      </c>
      <c r="K20" s="41">
        <v>81</v>
      </c>
      <c r="L20" s="23">
        <f t="shared" si="7"/>
        <v>2536</v>
      </c>
      <c r="M20" s="47">
        <v>130</v>
      </c>
      <c r="N20" s="48">
        <f>L20-M20</f>
        <v>2406</v>
      </c>
    </row>
    <row r="21" spans="1:14" ht="12.9" customHeight="1" x14ac:dyDescent="0.3">
      <c r="A21" s="6">
        <v>2018</v>
      </c>
      <c r="B21" s="21">
        <v>1094</v>
      </c>
      <c r="C21" s="15">
        <v>119</v>
      </c>
      <c r="D21" s="36">
        <f t="shared" si="8"/>
        <v>1213</v>
      </c>
      <c r="E21" s="22"/>
      <c r="F21" s="15"/>
      <c r="G21" s="36"/>
      <c r="H21" s="22">
        <v>918</v>
      </c>
      <c r="I21" s="15">
        <v>107</v>
      </c>
      <c r="J21" s="36">
        <f t="shared" si="9"/>
        <v>1025</v>
      </c>
      <c r="K21" s="41">
        <v>70</v>
      </c>
      <c r="L21" s="23">
        <f t="shared" si="7"/>
        <v>2308</v>
      </c>
      <c r="M21" s="47">
        <v>84</v>
      </c>
      <c r="N21" s="48">
        <f>L21-M21</f>
        <v>2224</v>
      </c>
    </row>
    <row r="22" spans="1:14" ht="12.9" customHeight="1" x14ac:dyDescent="0.3">
      <c r="A22" s="6">
        <v>2019</v>
      </c>
      <c r="B22" s="21">
        <v>997</v>
      </c>
      <c r="C22" s="15">
        <v>133</v>
      </c>
      <c r="D22" s="36">
        <f t="shared" si="8"/>
        <v>1130</v>
      </c>
      <c r="E22" s="22"/>
      <c r="F22" s="15"/>
      <c r="G22" s="36"/>
      <c r="H22" s="22">
        <v>861</v>
      </c>
      <c r="I22" s="15">
        <v>138</v>
      </c>
      <c r="J22" s="36">
        <f t="shared" si="9"/>
        <v>999</v>
      </c>
      <c r="K22" s="41">
        <v>66</v>
      </c>
      <c r="L22" s="23">
        <f t="shared" si="7"/>
        <v>2195</v>
      </c>
      <c r="M22" s="47">
        <v>77</v>
      </c>
      <c r="N22" s="48">
        <f>L22-M22</f>
        <v>2118</v>
      </c>
    </row>
    <row r="23" spans="1:14" ht="12.9" customHeight="1" thickBot="1" x14ac:dyDescent="0.35">
      <c r="A23" s="7">
        <v>2020</v>
      </c>
      <c r="B23" s="31">
        <v>973</v>
      </c>
      <c r="C23" s="32">
        <v>167</v>
      </c>
      <c r="D23" s="39">
        <f t="shared" si="8"/>
        <v>1140</v>
      </c>
      <c r="E23" s="33"/>
      <c r="F23" s="32"/>
      <c r="G23" s="39"/>
      <c r="H23" s="33">
        <v>748</v>
      </c>
      <c r="I23" s="32">
        <v>117</v>
      </c>
      <c r="J23" s="39">
        <f t="shared" si="9"/>
        <v>865</v>
      </c>
      <c r="K23" s="44">
        <v>53</v>
      </c>
      <c r="L23" s="34">
        <f t="shared" si="7"/>
        <v>2058</v>
      </c>
      <c r="M23" s="53">
        <v>89</v>
      </c>
      <c r="N23" s="54">
        <f>L23-M23</f>
        <v>1969</v>
      </c>
    </row>
    <row r="24" spans="1:14" ht="12.9" customHeight="1" x14ac:dyDescent="0.3">
      <c r="A24" s="98">
        <v>2021</v>
      </c>
      <c r="B24" s="99">
        <v>896</v>
      </c>
      <c r="C24" s="100">
        <v>142</v>
      </c>
      <c r="D24" s="101">
        <f t="shared" si="8"/>
        <v>1038</v>
      </c>
      <c r="E24" s="102"/>
      <c r="F24" s="100"/>
      <c r="G24" s="101"/>
      <c r="H24" s="102">
        <v>697</v>
      </c>
      <c r="I24" s="100">
        <v>116</v>
      </c>
      <c r="J24" s="103">
        <f t="shared" si="9"/>
        <v>813</v>
      </c>
      <c r="K24" s="104">
        <v>63</v>
      </c>
      <c r="L24" s="105">
        <f t="shared" si="7"/>
        <v>1914</v>
      </c>
      <c r="M24" s="106">
        <v>68</v>
      </c>
      <c r="N24" s="107">
        <f>L24-M24</f>
        <v>1846</v>
      </c>
    </row>
    <row r="25" spans="1:14" x14ac:dyDescent="0.3">
      <c r="A25" s="108">
        <v>2022</v>
      </c>
      <c r="B25" s="109">
        <v>874</v>
      </c>
      <c r="C25" s="110">
        <v>112</v>
      </c>
      <c r="D25" s="111">
        <f t="shared" si="8"/>
        <v>986</v>
      </c>
      <c r="E25" s="112"/>
      <c r="F25" s="110"/>
      <c r="G25" s="111"/>
      <c r="H25" s="112">
        <v>653</v>
      </c>
      <c r="I25" s="110">
        <v>102</v>
      </c>
      <c r="J25" s="111">
        <f t="shared" si="9"/>
        <v>755</v>
      </c>
      <c r="K25" s="113">
        <f>17+20</f>
        <v>37</v>
      </c>
      <c r="L25" s="120">
        <f>SUM(D25,J25,K25)</f>
        <v>1778</v>
      </c>
      <c r="M25" s="119">
        <v>61</v>
      </c>
      <c r="N25" s="147">
        <f t="shared" ref="N25:N26" si="10">L25-M25</f>
        <v>1717</v>
      </c>
    </row>
    <row r="26" spans="1:14" x14ac:dyDescent="0.3">
      <c r="A26" s="108">
        <v>2023</v>
      </c>
      <c r="B26" s="109">
        <v>898</v>
      </c>
      <c r="C26" s="110">
        <v>112</v>
      </c>
      <c r="D26" s="111">
        <f t="shared" ref="D26" si="11">B26+C26</f>
        <v>1010</v>
      </c>
      <c r="E26" s="112"/>
      <c r="F26" s="110"/>
      <c r="G26" s="111"/>
      <c r="H26" s="112">
        <v>601</v>
      </c>
      <c r="I26" s="110">
        <v>108</v>
      </c>
      <c r="J26" s="111">
        <f t="shared" ref="J26" si="12">H26+I26</f>
        <v>709</v>
      </c>
      <c r="K26" s="113">
        <v>114</v>
      </c>
      <c r="L26" s="120">
        <f>SUM(D26,J26,K26)</f>
        <v>1833</v>
      </c>
      <c r="M26" s="119">
        <v>71</v>
      </c>
      <c r="N26" s="147">
        <f t="shared" si="10"/>
        <v>1762</v>
      </c>
    </row>
    <row r="27" spans="1:14" ht="12.6" thickBot="1" x14ac:dyDescent="0.35">
      <c r="A27" s="79">
        <v>2024</v>
      </c>
      <c r="B27" s="80">
        <v>1077</v>
      </c>
      <c r="C27" s="81">
        <v>150</v>
      </c>
      <c r="D27" s="82">
        <f t="shared" ref="D27" si="13">B27+C27</f>
        <v>1227</v>
      </c>
      <c r="E27" s="83"/>
      <c r="F27" s="81"/>
      <c r="G27" s="85"/>
      <c r="H27" s="83">
        <v>673</v>
      </c>
      <c r="I27" s="81">
        <v>103</v>
      </c>
      <c r="J27" s="85">
        <f t="shared" ref="J27" si="14">H27+I27</f>
        <v>776</v>
      </c>
      <c r="K27" s="87">
        <v>115</v>
      </c>
      <c r="L27" s="88">
        <f>SUM(D27,J27,K27)</f>
        <v>2118</v>
      </c>
      <c r="M27" s="83">
        <v>59</v>
      </c>
      <c r="N27" s="81">
        <f t="shared" ref="N27" si="15">L27-M27</f>
        <v>2059</v>
      </c>
    </row>
    <row r="28" spans="1:14" s="132" customFormat="1" x14ac:dyDescent="0.3">
      <c r="A28" s="116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8"/>
      <c r="M28" s="117"/>
      <c r="N28" s="117"/>
    </row>
    <row r="29" spans="1:14" x14ac:dyDescent="0.25">
      <c r="A29" s="138" t="s">
        <v>31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1"/>
      <c r="N29" s="11"/>
    </row>
    <row r="32" spans="1:14" x14ac:dyDescent="0.25">
      <c r="C32" s="121"/>
    </row>
  </sheetData>
  <mergeCells count="9">
    <mergeCell ref="M2:M3"/>
    <mergeCell ref="N2:N3"/>
    <mergeCell ref="A1:N1"/>
    <mergeCell ref="A29:L29"/>
    <mergeCell ref="K2:K3"/>
    <mergeCell ref="L2:L3"/>
    <mergeCell ref="H2:J2"/>
    <mergeCell ref="E2:G2"/>
    <mergeCell ref="B2:D2"/>
  </mergeCells>
  <pageMargins left="0.78740157480314965" right="0.78740157480314965" top="1.1811023622047245" bottom="0.78740157480314965" header="0.31496062992125984" footer="0.31496062992125984"/>
  <pageSetup paperSize="9" scale="47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I145"/>
  <sheetViews>
    <sheetView view="pageLayout" zoomScale="160" zoomScaleNormal="100" zoomScalePageLayoutView="160" workbookViewId="0">
      <selection activeCell="H17" sqref="H17"/>
    </sheetView>
  </sheetViews>
  <sheetFormatPr defaultRowHeight="14.4" x14ac:dyDescent="0.3"/>
  <sheetData>
    <row r="1" spans="1:9" ht="15" thickBot="1" x14ac:dyDescent="0.35">
      <c r="A1" s="137" t="s">
        <v>15</v>
      </c>
      <c r="B1" s="137"/>
      <c r="C1" s="137"/>
      <c r="D1" s="137"/>
      <c r="E1" s="137"/>
      <c r="F1" s="137"/>
      <c r="G1" s="137"/>
      <c r="H1" s="137"/>
      <c r="I1" s="137"/>
    </row>
    <row r="2" spans="1:9" ht="36.6" thickBot="1" x14ac:dyDescent="0.35">
      <c r="A2" s="4" t="s">
        <v>12</v>
      </c>
      <c r="B2" s="62" t="s">
        <v>16</v>
      </c>
      <c r="C2" s="63" t="s">
        <v>17</v>
      </c>
      <c r="D2" s="63" t="s">
        <v>18</v>
      </c>
      <c r="E2" s="63" t="s">
        <v>19</v>
      </c>
      <c r="F2" s="63" t="s">
        <v>20</v>
      </c>
      <c r="G2" s="63" t="s">
        <v>21</v>
      </c>
      <c r="H2" s="64" t="s">
        <v>22</v>
      </c>
      <c r="I2" s="56" t="s">
        <v>23</v>
      </c>
    </row>
    <row r="3" spans="1:9" ht="12.75" customHeight="1" thickTop="1" x14ac:dyDescent="0.3">
      <c r="A3" s="5">
        <v>2011</v>
      </c>
      <c r="B3" s="65"/>
      <c r="C3" s="66"/>
      <c r="D3" s="66"/>
      <c r="E3" s="66"/>
      <c r="F3" s="66"/>
      <c r="G3" s="66"/>
      <c r="H3" s="67"/>
      <c r="I3" s="20"/>
    </row>
    <row r="4" spans="1:9" ht="12.75" customHeight="1" x14ac:dyDescent="0.3">
      <c r="A4" s="6">
        <v>2012</v>
      </c>
      <c r="B4" s="68"/>
      <c r="C4" s="69"/>
      <c r="D4" s="69"/>
      <c r="E4" s="69"/>
      <c r="F4" s="69"/>
      <c r="G4" s="69"/>
      <c r="H4" s="70"/>
      <c r="I4" s="23"/>
    </row>
    <row r="5" spans="1:9" ht="12.75" customHeight="1" x14ac:dyDescent="0.3">
      <c r="A5" s="6">
        <v>2013</v>
      </c>
      <c r="B5" s="68"/>
      <c r="C5" s="69"/>
      <c r="D5" s="69"/>
      <c r="E5" s="69"/>
      <c r="F5" s="69"/>
      <c r="G5" s="69"/>
      <c r="H5" s="70"/>
      <c r="I5" s="23"/>
    </row>
    <row r="6" spans="1:9" ht="12.75" customHeight="1" x14ac:dyDescent="0.3">
      <c r="A6" s="6">
        <v>2014</v>
      </c>
      <c r="B6" s="68"/>
      <c r="C6" s="69"/>
      <c r="D6" s="69"/>
      <c r="E6" s="69"/>
      <c r="F6" s="69"/>
      <c r="G6" s="69"/>
      <c r="H6" s="70"/>
      <c r="I6" s="23"/>
    </row>
    <row r="7" spans="1:9" ht="12.75" customHeight="1" thickBot="1" x14ac:dyDescent="0.35">
      <c r="A7" s="9">
        <v>2015</v>
      </c>
      <c r="B7" s="71"/>
      <c r="C7" s="72"/>
      <c r="D7" s="72"/>
      <c r="E7" s="72"/>
      <c r="F7" s="72"/>
      <c r="G7" s="72"/>
      <c r="H7" s="73"/>
      <c r="I7" s="26"/>
    </row>
    <row r="8" spans="1:9" ht="12.75" customHeight="1" x14ac:dyDescent="0.3">
      <c r="A8" s="10">
        <v>2016</v>
      </c>
      <c r="B8" s="74"/>
      <c r="C8" s="75">
        <v>672</v>
      </c>
      <c r="D8" s="75">
        <v>379</v>
      </c>
      <c r="E8" s="75">
        <v>833</v>
      </c>
      <c r="F8" s="75">
        <v>315</v>
      </c>
      <c r="G8" s="75">
        <v>303</v>
      </c>
      <c r="H8" s="76">
        <v>73</v>
      </c>
      <c r="I8" s="30">
        <f t="shared" ref="I8:I13" si="0">SUM(C8:H8)</f>
        <v>2575</v>
      </c>
    </row>
    <row r="9" spans="1:9" ht="12.75" customHeight="1" x14ac:dyDescent="0.3">
      <c r="A9" s="6">
        <v>2017</v>
      </c>
      <c r="B9" s="68"/>
      <c r="C9" s="69">
        <v>693</v>
      </c>
      <c r="D9" s="69">
        <v>400</v>
      </c>
      <c r="E9" s="69">
        <v>770</v>
      </c>
      <c r="F9" s="69">
        <v>298</v>
      </c>
      <c r="G9" s="69">
        <v>287</v>
      </c>
      <c r="H9" s="70">
        <v>88</v>
      </c>
      <c r="I9" s="23">
        <f t="shared" si="0"/>
        <v>2536</v>
      </c>
    </row>
    <row r="10" spans="1:9" ht="12.75" customHeight="1" x14ac:dyDescent="0.3">
      <c r="A10" s="6">
        <v>2018</v>
      </c>
      <c r="B10" s="68"/>
      <c r="C10" s="69">
        <v>642</v>
      </c>
      <c r="D10" s="69">
        <v>368</v>
      </c>
      <c r="E10" s="69">
        <v>715</v>
      </c>
      <c r="F10" s="69">
        <v>258</v>
      </c>
      <c r="G10" s="69">
        <v>249</v>
      </c>
      <c r="H10" s="70">
        <v>76</v>
      </c>
      <c r="I10" s="23">
        <f t="shared" si="0"/>
        <v>2308</v>
      </c>
    </row>
    <row r="11" spans="1:9" ht="12.75" customHeight="1" x14ac:dyDescent="0.3">
      <c r="A11" s="6">
        <v>2019</v>
      </c>
      <c r="B11" s="68"/>
      <c r="C11" s="69">
        <v>650</v>
      </c>
      <c r="D11" s="69">
        <v>332</v>
      </c>
      <c r="E11" s="69">
        <v>668</v>
      </c>
      <c r="F11" s="69">
        <v>253</v>
      </c>
      <c r="G11" s="69">
        <v>215</v>
      </c>
      <c r="H11" s="70">
        <v>77</v>
      </c>
      <c r="I11" s="23">
        <f t="shared" si="0"/>
        <v>2195</v>
      </c>
    </row>
    <row r="12" spans="1:9" ht="12.75" customHeight="1" thickBot="1" x14ac:dyDescent="0.35">
      <c r="A12" s="7">
        <v>2020</v>
      </c>
      <c r="B12" s="126"/>
      <c r="C12" s="127">
        <v>629</v>
      </c>
      <c r="D12" s="127">
        <v>314</v>
      </c>
      <c r="E12" s="127">
        <v>574</v>
      </c>
      <c r="F12" s="127">
        <v>237</v>
      </c>
      <c r="G12" s="127">
        <v>215</v>
      </c>
      <c r="H12" s="128">
        <v>89</v>
      </c>
      <c r="I12" s="34">
        <f t="shared" si="0"/>
        <v>2058</v>
      </c>
    </row>
    <row r="13" spans="1:9" ht="12.75" customHeight="1" x14ac:dyDescent="0.3">
      <c r="A13" s="122">
        <v>2021</v>
      </c>
      <c r="B13" s="96"/>
      <c r="C13" s="123">
        <v>589</v>
      </c>
      <c r="D13" s="123">
        <v>276</v>
      </c>
      <c r="E13" s="123">
        <v>553</v>
      </c>
      <c r="F13" s="123">
        <v>213</v>
      </c>
      <c r="G13" s="123">
        <v>190</v>
      </c>
      <c r="H13" s="124">
        <v>93</v>
      </c>
      <c r="I13" s="125">
        <f t="shared" si="0"/>
        <v>1914</v>
      </c>
    </row>
    <row r="14" spans="1:9" ht="12.75" customHeight="1" x14ac:dyDescent="0.3">
      <c r="A14" s="6">
        <v>2022</v>
      </c>
      <c r="B14" s="68"/>
      <c r="C14" s="69">
        <f>549</f>
        <v>549</v>
      </c>
      <c r="D14" s="69">
        <v>299</v>
      </c>
      <c r="E14" s="69">
        <v>495</v>
      </c>
      <c r="F14" s="69">
        <v>161</v>
      </c>
      <c r="G14" s="69">
        <v>198</v>
      </c>
      <c r="H14" s="70">
        <v>76</v>
      </c>
      <c r="I14" s="23">
        <f>SUM(C14:H14)</f>
        <v>1778</v>
      </c>
    </row>
    <row r="15" spans="1:9" ht="12.75" customHeight="1" x14ac:dyDescent="0.3">
      <c r="A15" s="6">
        <v>2023</v>
      </c>
      <c r="B15" s="68"/>
      <c r="C15" s="69">
        <v>635</v>
      </c>
      <c r="D15" s="69">
        <v>274</v>
      </c>
      <c r="E15" s="69">
        <v>487</v>
      </c>
      <c r="F15" s="69">
        <v>194</v>
      </c>
      <c r="G15" s="69">
        <v>170</v>
      </c>
      <c r="H15" s="70">
        <v>73</v>
      </c>
      <c r="I15" s="23">
        <f>SUM(C15:H15)</f>
        <v>1833</v>
      </c>
    </row>
    <row r="16" spans="1:9" ht="12.75" customHeight="1" thickBot="1" x14ac:dyDescent="0.35">
      <c r="A16" s="89">
        <v>2024</v>
      </c>
      <c r="B16" s="91"/>
      <c r="C16" s="92">
        <v>560</v>
      </c>
      <c r="D16" s="92">
        <v>376</v>
      </c>
      <c r="E16" s="92">
        <v>690</v>
      </c>
      <c r="F16" s="92">
        <v>189</v>
      </c>
      <c r="G16" s="92">
        <v>237</v>
      </c>
      <c r="H16" s="93">
        <v>66</v>
      </c>
      <c r="I16" s="86">
        <f>SUM(C16:H16)</f>
        <v>2118</v>
      </c>
    </row>
    <row r="17" spans="1:9" ht="12.75" customHeight="1" x14ac:dyDescent="0.3">
      <c r="A17" s="114"/>
      <c r="B17" s="115"/>
      <c r="C17" s="115"/>
      <c r="D17" s="115"/>
      <c r="E17" s="115"/>
      <c r="F17" s="115"/>
      <c r="G17" s="115"/>
      <c r="H17" s="115"/>
      <c r="I17" s="118"/>
    </row>
    <row r="18" spans="1:9" ht="12.75" customHeight="1" x14ac:dyDescent="0.3">
      <c r="A18" s="138" t="s">
        <v>31</v>
      </c>
      <c r="B18" s="138"/>
      <c r="C18" s="138"/>
      <c r="D18" s="138"/>
      <c r="E18" s="138"/>
      <c r="F18" s="138"/>
      <c r="G18" s="138"/>
      <c r="H18" s="138"/>
      <c r="I18" s="138"/>
    </row>
    <row r="19" spans="1:9" ht="12.75" customHeight="1" x14ac:dyDescent="0.3">
      <c r="A19" s="138"/>
      <c r="B19" s="139"/>
      <c r="C19" s="139"/>
      <c r="D19" s="139"/>
      <c r="E19" s="139"/>
      <c r="F19" s="139"/>
      <c r="G19" s="139"/>
      <c r="H19" s="139"/>
      <c r="I19" s="139"/>
    </row>
    <row r="20" spans="1:9" ht="12.75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</row>
    <row r="21" spans="1:9" ht="12.75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</row>
    <row r="22" spans="1:9" ht="12.75" customHeight="1" x14ac:dyDescent="0.3"/>
    <row r="23" spans="1:9" ht="12.75" customHeight="1" x14ac:dyDescent="0.3"/>
    <row r="24" spans="1:9" ht="12.75" customHeight="1" x14ac:dyDescent="0.3"/>
    <row r="25" spans="1:9" ht="12.75" customHeight="1" x14ac:dyDescent="0.3"/>
    <row r="26" spans="1:9" ht="12.75" customHeight="1" x14ac:dyDescent="0.3"/>
    <row r="27" spans="1:9" ht="12.75" customHeight="1" x14ac:dyDescent="0.3"/>
    <row r="28" spans="1:9" ht="12.75" customHeight="1" x14ac:dyDescent="0.3"/>
    <row r="29" spans="1:9" ht="12.75" customHeight="1" x14ac:dyDescent="0.3"/>
    <row r="30" spans="1:9" ht="12.75" customHeight="1" x14ac:dyDescent="0.3"/>
    <row r="31" spans="1:9" ht="12.75" customHeight="1" x14ac:dyDescent="0.3"/>
    <row r="32" spans="1:9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</sheetData>
  <mergeCells count="3">
    <mergeCell ref="A19:I19"/>
    <mergeCell ref="A18:I18"/>
    <mergeCell ref="A1:I1"/>
  </mergeCells>
  <pageMargins left="0.7" right="0.7" top="1.09375" bottom="0.78740157499999996" header="0.3" footer="0.3"/>
  <pageSetup paperSize="9" orientation="portrait" r:id="rId1"/>
  <headerFooter>
    <oddHeader xml:space="preserve">&amp;C
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I190"/>
  <sheetViews>
    <sheetView view="pageLayout" zoomScaleNormal="100" workbookViewId="0">
      <selection activeCell="E39" sqref="E39"/>
    </sheetView>
  </sheetViews>
  <sheetFormatPr defaultRowHeight="14.4" x14ac:dyDescent="0.3"/>
  <sheetData>
    <row r="1" spans="1:9" ht="15.75" customHeight="1" thickBot="1" x14ac:dyDescent="0.35">
      <c r="A1" s="137" t="s">
        <v>15</v>
      </c>
      <c r="B1" s="137"/>
      <c r="C1" s="137"/>
      <c r="D1" s="137"/>
      <c r="E1" s="137"/>
      <c r="F1" s="137"/>
      <c r="G1" s="137"/>
      <c r="H1" s="137"/>
      <c r="I1" s="137"/>
    </row>
    <row r="2" spans="1:9" ht="36" x14ac:dyDescent="0.3">
      <c r="A2" s="4" t="s">
        <v>24</v>
      </c>
      <c r="B2" s="133" t="s">
        <v>3</v>
      </c>
      <c r="C2" s="146"/>
      <c r="D2" s="146" t="s">
        <v>4</v>
      </c>
      <c r="E2" s="146"/>
      <c r="F2" s="146" t="s">
        <v>5</v>
      </c>
      <c r="G2" s="146"/>
      <c r="H2" s="140" t="s">
        <v>0</v>
      </c>
      <c r="I2" s="142" t="s">
        <v>8</v>
      </c>
    </row>
    <row r="3" spans="1:9" ht="15" thickBot="1" x14ac:dyDescent="0.35">
      <c r="A3" s="8" t="s">
        <v>6</v>
      </c>
      <c r="B3" s="2" t="s">
        <v>1</v>
      </c>
      <c r="C3" s="3" t="s">
        <v>2</v>
      </c>
      <c r="D3" s="55" t="s">
        <v>1</v>
      </c>
      <c r="E3" s="3" t="s">
        <v>2</v>
      </c>
      <c r="F3" s="55" t="s">
        <v>1</v>
      </c>
      <c r="G3" s="3" t="s">
        <v>2</v>
      </c>
      <c r="H3" s="141"/>
      <c r="I3" s="143"/>
    </row>
    <row r="4" spans="1:9" ht="12.75" customHeight="1" thickTop="1" x14ac:dyDescent="0.3">
      <c r="A4" s="5">
        <v>2011</v>
      </c>
      <c r="B4" s="17"/>
      <c r="C4" s="18"/>
      <c r="D4" s="19"/>
      <c r="E4" s="18"/>
      <c r="F4" s="19"/>
      <c r="G4" s="18"/>
      <c r="H4" s="58"/>
      <c r="I4" s="20"/>
    </row>
    <row r="5" spans="1:9" ht="12.75" customHeight="1" x14ac:dyDescent="0.3">
      <c r="A5" s="6">
        <v>2012</v>
      </c>
      <c r="B5" s="21"/>
      <c r="C5" s="15"/>
      <c r="D5" s="22"/>
      <c r="E5" s="15"/>
      <c r="F5" s="22"/>
      <c r="G5" s="15"/>
      <c r="H5" s="59"/>
      <c r="I5" s="23"/>
    </row>
    <row r="6" spans="1:9" ht="12.75" customHeight="1" x14ac:dyDescent="0.3">
      <c r="A6" s="6">
        <v>2013</v>
      </c>
      <c r="B6" s="21"/>
      <c r="C6" s="15"/>
      <c r="D6" s="22"/>
      <c r="E6" s="15"/>
      <c r="F6" s="22"/>
      <c r="G6" s="15"/>
      <c r="H6" s="59"/>
      <c r="I6" s="23"/>
    </row>
    <row r="7" spans="1:9" ht="12.75" customHeight="1" x14ac:dyDescent="0.3">
      <c r="A7" s="6">
        <v>2014</v>
      </c>
      <c r="B7" s="21"/>
      <c r="C7" s="15"/>
      <c r="D7" s="22"/>
      <c r="E7" s="15"/>
      <c r="F7" s="22"/>
      <c r="G7" s="15"/>
      <c r="H7" s="59"/>
      <c r="I7" s="23"/>
    </row>
    <row r="8" spans="1:9" ht="12.75" customHeight="1" thickBot="1" x14ac:dyDescent="0.35">
      <c r="A8" s="7">
        <v>2015</v>
      </c>
      <c r="B8" s="31"/>
      <c r="C8" s="32"/>
      <c r="D8" s="33"/>
      <c r="E8" s="32"/>
      <c r="F8" s="33"/>
      <c r="G8" s="32"/>
      <c r="H8" s="60"/>
      <c r="I8" s="34"/>
    </row>
    <row r="9" spans="1:9" ht="12.75" customHeight="1" x14ac:dyDescent="0.3">
      <c r="A9" s="10">
        <v>2016</v>
      </c>
      <c r="B9" s="27">
        <v>0</v>
      </c>
      <c r="C9" s="28"/>
      <c r="D9" s="29"/>
      <c r="E9" s="28"/>
      <c r="F9" s="29"/>
      <c r="G9" s="28"/>
      <c r="H9" s="61"/>
      <c r="I9" s="30">
        <f t="shared" ref="I9" si="0">SUM(B9:H9)</f>
        <v>0</v>
      </c>
    </row>
    <row r="10" spans="1:9" ht="12.75" customHeight="1" x14ac:dyDescent="0.3">
      <c r="A10" s="6">
        <v>2017</v>
      </c>
      <c r="B10" s="21">
        <v>0</v>
      </c>
      <c r="C10" s="15"/>
      <c r="D10" s="22"/>
      <c r="E10" s="15"/>
      <c r="F10" s="22"/>
      <c r="G10" s="15"/>
      <c r="H10" s="59"/>
      <c r="I10" s="23">
        <v>0</v>
      </c>
    </row>
    <row r="11" spans="1:9" ht="12.75" customHeight="1" x14ac:dyDescent="0.3">
      <c r="A11" s="6">
        <v>2018</v>
      </c>
      <c r="B11" s="21"/>
      <c r="C11" s="15"/>
      <c r="D11" s="22"/>
      <c r="E11" s="15"/>
      <c r="F11" s="22"/>
      <c r="G11" s="15"/>
      <c r="H11" s="59"/>
      <c r="I11" s="23"/>
    </row>
    <row r="12" spans="1:9" ht="12.75" customHeight="1" x14ac:dyDescent="0.3">
      <c r="A12" s="6">
        <v>2019</v>
      </c>
      <c r="B12" s="21"/>
      <c r="C12" s="15"/>
      <c r="D12" s="22"/>
      <c r="E12" s="15"/>
      <c r="F12" s="22"/>
      <c r="G12" s="15"/>
      <c r="H12" s="59"/>
      <c r="I12" s="23"/>
    </row>
    <row r="13" spans="1:9" ht="12.75" customHeight="1" thickBot="1" x14ac:dyDescent="0.35">
      <c r="A13" s="7">
        <v>2020</v>
      </c>
      <c r="B13" s="31"/>
      <c r="C13" s="32"/>
      <c r="D13" s="33"/>
      <c r="E13" s="32"/>
      <c r="F13" s="33"/>
      <c r="G13" s="32"/>
      <c r="H13" s="60"/>
      <c r="I13" s="34"/>
    </row>
    <row r="14" spans="1:9" ht="12.75" customHeight="1" x14ac:dyDescent="0.3">
      <c r="A14" s="13"/>
      <c r="B14" s="13"/>
      <c r="C14" s="13"/>
      <c r="D14" s="13"/>
      <c r="E14" s="13"/>
      <c r="F14" s="13"/>
      <c r="G14" s="13"/>
      <c r="H14" s="13"/>
      <c r="I14" s="13"/>
    </row>
    <row r="15" spans="1:9" ht="12.75" customHeight="1" x14ac:dyDescent="0.3">
      <c r="A15" s="13"/>
      <c r="B15" s="13"/>
      <c r="C15" s="13"/>
      <c r="D15" s="13"/>
      <c r="E15" s="13"/>
      <c r="F15" s="13"/>
      <c r="G15" s="13"/>
      <c r="H15" s="13"/>
      <c r="I15" s="13"/>
    </row>
    <row r="16" spans="1:9" ht="12.75" customHeight="1" x14ac:dyDescent="0.3">
      <c r="A16" s="138" t="s">
        <v>30</v>
      </c>
      <c r="B16" s="138"/>
      <c r="C16" s="138"/>
      <c r="D16" s="138"/>
      <c r="E16" s="138"/>
      <c r="F16" s="138"/>
      <c r="G16" s="138"/>
      <c r="H16" s="138"/>
      <c r="I16" s="138"/>
    </row>
    <row r="17" spans="1:9" ht="12.75" customHeight="1" x14ac:dyDescent="0.3">
      <c r="A17" s="13"/>
      <c r="B17" s="13"/>
      <c r="C17" s="13"/>
      <c r="D17" s="13"/>
      <c r="E17" s="13"/>
      <c r="F17" s="13"/>
      <c r="G17" s="13"/>
      <c r="H17" s="13"/>
      <c r="I17" s="13"/>
    </row>
    <row r="18" spans="1:9" ht="12.75" customHeight="1" x14ac:dyDescent="0.3"/>
    <row r="19" spans="1:9" ht="12.75" customHeight="1" x14ac:dyDescent="0.3"/>
    <row r="20" spans="1:9" ht="12.75" customHeight="1" x14ac:dyDescent="0.3"/>
    <row r="21" spans="1:9" ht="12.75" customHeight="1" x14ac:dyDescent="0.3"/>
    <row r="22" spans="1:9" ht="12.75" customHeight="1" x14ac:dyDescent="0.3"/>
    <row r="23" spans="1:9" ht="12.75" customHeight="1" x14ac:dyDescent="0.3"/>
    <row r="24" spans="1:9" ht="12.75" customHeight="1" x14ac:dyDescent="0.3"/>
    <row r="25" spans="1:9" ht="12.75" customHeight="1" x14ac:dyDescent="0.3"/>
    <row r="26" spans="1:9" ht="12.75" customHeight="1" x14ac:dyDescent="0.3"/>
    <row r="27" spans="1:9" ht="12.75" customHeight="1" x14ac:dyDescent="0.3"/>
    <row r="28" spans="1:9" ht="12.75" customHeight="1" x14ac:dyDescent="0.3"/>
    <row r="29" spans="1:9" ht="12.75" customHeight="1" x14ac:dyDescent="0.3"/>
    <row r="30" spans="1:9" ht="12.75" customHeight="1" x14ac:dyDescent="0.3"/>
    <row r="31" spans="1:9" ht="12.75" customHeight="1" x14ac:dyDescent="0.3"/>
    <row r="32" spans="1:9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</sheetData>
  <mergeCells count="7">
    <mergeCell ref="A16:I16"/>
    <mergeCell ref="A1:I1"/>
    <mergeCell ref="B2:C2"/>
    <mergeCell ref="D2:E2"/>
    <mergeCell ref="F2:G2"/>
    <mergeCell ref="H2:H3"/>
    <mergeCell ref="I2:I3"/>
  </mergeCells>
  <pageMargins left="0.7" right="0.7" top="1.1875" bottom="0.78740157499999996" header="0.3" footer="0.3"/>
  <pageSetup paperSize="9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87800"/>
  </sheetPr>
  <dimension ref="A1:L673"/>
  <sheetViews>
    <sheetView view="pageLayout" zoomScale="145" zoomScaleNormal="100" zoomScalePageLayoutView="145" workbookViewId="0">
      <selection activeCell="F19" sqref="F19"/>
    </sheetView>
  </sheetViews>
  <sheetFormatPr defaultColWidth="9.109375" defaultRowHeight="14.4" x14ac:dyDescent="0.3"/>
  <cols>
    <col min="1" max="1" width="22.5546875" customWidth="1"/>
    <col min="2" max="8" width="6.5546875" customWidth="1"/>
    <col min="9" max="9" width="10.33203125" customWidth="1"/>
  </cols>
  <sheetData>
    <row r="1" spans="1:9" ht="24" customHeight="1" thickBot="1" x14ac:dyDescent="0.35">
      <c r="A1" s="137" t="s">
        <v>15</v>
      </c>
      <c r="B1" s="137"/>
      <c r="C1" s="137"/>
      <c r="D1" s="137"/>
      <c r="E1" s="137"/>
      <c r="F1" s="137"/>
      <c r="G1" s="137"/>
      <c r="H1" s="137"/>
      <c r="I1" s="137"/>
    </row>
    <row r="2" spans="1:9" ht="36" customHeight="1" x14ac:dyDescent="0.3">
      <c r="A2" s="4" t="s">
        <v>14</v>
      </c>
      <c r="B2" s="133" t="s">
        <v>3</v>
      </c>
      <c r="C2" s="146"/>
      <c r="D2" s="146" t="s">
        <v>4</v>
      </c>
      <c r="E2" s="146"/>
      <c r="F2" s="146" t="s">
        <v>5</v>
      </c>
      <c r="G2" s="146"/>
      <c r="H2" s="140" t="s">
        <v>0</v>
      </c>
      <c r="I2" s="142" t="s">
        <v>8</v>
      </c>
    </row>
    <row r="3" spans="1:9" ht="15.75" customHeight="1" thickBot="1" x14ac:dyDescent="0.35">
      <c r="A3" s="8" t="s">
        <v>6</v>
      </c>
      <c r="B3" s="2" t="s">
        <v>1</v>
      </c>
      <c r="C3" s="3" t="s">
        <v>2</v>
      </c>
      <c r="D3" s="55" t="s">
        <v>1</v>
      </c>
      <c r="E3" s="3" t="s">
        <v>2</v>
      </c>
      <c r="F3" s="55" t="s">
        <v>1</v>
      </c>
      <c r="G3" s="3" t="s">
        <v>2</v>
      </c>
      <c r="H3" s="141"/>
      <c r="I3" s="143"/>
    </row>
    <row r="4" spans="1:9" ht="12.75" customHeight="1" thickTop="1" x14ac:dyDescent="0.3">
      <c r="A4" s="5">
        <v>2011</v>
      </c>
      <c r="B4" s="17"/>
      <c r="C4" s="18"/>
      <c r="D4" s="19"/>
      <c r="E4" s="18"/>
      <c r="F4" s="19"/>
      <c r="G4" s="18"/>
      <c r="H4" s="58"/>
      <c r="I4" s="20"/>
    </row>
    <row r="5" spans="1:9" ht="12.75" customHeight="1" x14ac:dyDescent="0.3">
      <c r="A5" s="6">
        <v>2012</v>
      </c>
      <c r="B5" s="21"/>
      <c r="C5" s="15"/>
      <c r="D5" s="22"/>
      <c r="E5" s="15"/>
      <c r="F5" s="22"/>
      <c r="G5" s="15"/>
      <c r="H5" s="59"/>
      <c r="I5" s="23"/>
    </row>
    <row r="6" spans="1:9" ht="12.75" customHeight="1" x14ac:dyDescent="0.3">
      <c r="A6" s="6">
        <v>2013</v>
      </c>
      <c r="B6" s="21"/>
      <c r="C6" s="15"/>
      <c r="D6" s="22"/>
      <c r="E6" s="15"/>
      <c r="F6" s="22"/>
      <c r="G6" s="15"/>
      <c r="H6" s="59"/>
      <c r="I6" s="23"/>
    </row>
    <row r="7" spans="1:9" ht="12.75" customHeight="1" x14ac:dyDescent="0.3">
      <c r="A7" s="6">
        <v>2014</v>
      </c>
      <c r="B7" s="21"/>
      <c r="C7" s="15"/>
      <c r="D7" s="22"/>
      <c r="E7" s="15"/>
      <c r="F7" s="22"/>
      <c r="G7" s="15"/>
      <c r="H7" s="59"/>
      <c r="I7" s="23"/>
    </row>
    <row r="8" spans="1:9" ht="12.75" customHeight="1" thickBot="1" x14ac:dyDescent="0.35">
      <c r="A8" s="7">
        <v>2015</v>
      </c>
      <c r="B8" s="31"/>
      <c r="C8" s="32"/>
      <c r="D8" s="33"/>
      <c r="E8" s="32"/>
      <c r="F8" s="33"/>
      <c r="G8" s="32"/>
      <c r="H8" s="60"/>
      <c r="I8" s="34"/>
    </row>
    <row r="9" spans="1:9" ht="12.75" customHeight="1" x14ac:dyDescent="0.3">
      <c r="A9" s="10">
        <v>2016</v>
      </c>
      <c r="B9" s="27">
        <v>294</v>
      </c>
      <c r="C9" s="28">
        <v>15</v>
      </c>
      <c r="D9" s="29"/>
      <c r="E9" s="28"/>
      <c r="F9" s="29">
        <v>288</v>
      </c>
      <c r="G9" s="28">
        <v>31</v>
      </c>
      <c r="H9" s="61">
        <v>44</v>
      </c>
      <c r="I9" s="30">
        <f t="shared" ref="I9:I14" si="0">SUM(B9:H9)</f>
        <v>672</v>
      </c>
    </row>
    <row r="10" spans="1:9" ht="12.75" customHeight="1" x14ac:dyDescent="0.3">
      <c r="A10" s="6">
        <v>2017</v>
      </c>
      <c r="B10" s="21">
        <v>317</v>
      </c>
      <c r="C10" s="15">
        <v>24</v>
      </c>
      <c r="D10" s="22"/>
      <c r="E10" s="15"/>
      <c r="F10" s="22">
        <v>285</v>
      </c>
      <c r="G10" s="15">
        <v>32</v>
      </c>
      <c r="H10" s="59">
        <v>35</v>
      </c>
      <c r="I10" s="23">
        <f t="shared" si="0"/>
        <v>693</v>
      </c>
    </row>
    <row r="11" spans="1:9" ht="12.75" customHeight="1" x14ac:dyDescent="0.3">
      <c r="A11" s="6">
        <v>2018</v>
      </c>
      <c r="B11" s="21">
        <v>293</v>
      </c>
      <c r="C11" s="15">
        <v>19</v>
      </c>
      <c r="D11" s="22"/>
      <c r="E11" s="15"/>
      <c r="F11" s="22">
        <v>268</v>
      </c>
      <c r="G11" s="15">
        <v>26</v>
      </c>
      <c r="H11" s="59">
        <v>36</v>
      </c>
      <c r="I11" s="23">
        <f t="shared" si="0"/>
        <v>642</v>
      </c>
    </row>
    <row r="12" spans="1:9" ht="12.75" customHeight="1" x14ac:dyDescent="0.3">
      <c r="A12" s="6">
        <v>2019</v>
      </c>
      <c r="B12" s="21">
        <v>290</v>
      </c>
      <c r="C12" s="15">
        <v>21</v>
      </c>
      <c r="D12" s="22"/>
      <c r="E12" s="15"/>
      <c r="F12" s="22">
        <v>271</v>
      </c>
      <c r="G12" s="15">
        <v>36</v>
      </c>
      <c r="H12" s="59">
        <v>32</v>
      </c>
      <c r="I12" s="23">
        <f t="shared" si="0"/>
        <v>650</v>
      </c>
    </row>
    <row r="13" spans="1:9" ht="12.75" customHeight="1" thickBot="1" x14ac:dyDescent="0.35">
      <c r="A13" s="7">
        <v>2020</v>
      </c>
      <c r="B13" s="31">
        <v>309</v>
      </c>
      <c r="C13" s="32">
        <v>34</v>
      </c>
      <c r="D13" s="33"/>
      <c r="E13" s="32"/>
      <c r="F13" s="33">
        <v>236</v>
      </c>
      <c r="G13" s="32">
        <v>30</v>
      </c>
      <c r="H13" s="60">
        <v>20</v>
      </c>
      <c r="I13" s="34">
        <f t="shared" si="0"/>
        <v>629</v>
      </c>
    </row>
    <row r="14" spans="1:9" ht="12.75" customHeight="1" x14ac:dyDescent="0.3">
      <c r="A14" s="122">
        <v>2021</v>
      </c>
      <c r="B14" s="129">
        <v>251</v>
      </c>
      <c r="C14" s="97">
        <v>11</v>
      </c>
      <c r="D14" s="130"/>
      <c r="E14" s="97"/>
      <c r="F14" s="130">
        <v>276</v>
      </c>
      <c r="G14" s="97">
        <v>29</v>
      </c>
      <c r="H14" s="131">
        <v>22</v>
      </c>
      <c r="I14" s="125">
        <f t="shared" si="0"/>
        <v>589</v>
      </c>
    </row>
    <row r="15" spans="1:9" ht="12.75" customHeight="1" x14ac:dyDescent="0.3">
      <c r="A15" s="6">
        <v>2022</v>
      </c>
      <c r="B15" s="21">
        <v>209</v>
      </c>
      <c r="C15" s="15">
        <v>12</v>
      </c>
      <c r="D15" s="22"/>
      <c r="E15" s="15"/>
      <c r="F15" s="22">
        <v>272</v>
      </c>
      <c r="G15" s="15">
        <v>40</v>
      </c>
      <c r="H15" s="59">
        <f>11+5</f>
        <v>16</v>
      </c>
      <c r="I15" s="23">
        <f>SUM(B15:H15)</f>
        <v>549</v>
      </c>
    </row>
    <row r="16" spans="1:9" ht="12.75" customHeight="1" x14ac:dyDescent="0.3">
      <c r="A16" s="6">
        <v>2023</v>
      </c>
      <c r="B16" s="21">
        <v>300</v>
      </c>
      <c r="C16" s="15">
        <v>10</v>
      </c>
      <c r="D16" s="22"/>
      <c r="E16" s="15"/>
      <c r="F16" s="22">
        <v>219</v>
      </c>
      <c r="G16" s="15">
        <v>30</v>
      </c>
      <c r="H16" s="59">
        <v>76</v>
      </c>
      <c r="I16" s="23">
        <f>SUM(B16:H16)</f>
        <v>635</v>
      </c>
    </row>
    <row r="17" spans="1:12" ht="12.75" customHeight="1" thickBot="1" x14ac:dyDescent="0.35">
      <c r="A17" s="89">
        <v>2024</v>
      </c>
      <c r="B17" s="80">
        <v>325</v>
      </c>
      <c r="C17" s="81">
        <v>15</v>
      </c>
      <c r="D17" s="83"/>
      <c r="E17" s="81"/>
      <c r="F17" s="83">
        <v>179</v>
      </c>
      <c r="G17" s="81">
        <v>18</v>
      </c>
      <c r="H17" s="94">
        <v>23</v>
      </c>
      <c r="I17" s="86">
        <f>SUM(B17:H17)</f>
        <v>560</v>
      </c>
    </row>
    <row r="18" spans="1:12" ht="12.75" customHeight="1" x14ac:dyDescent="0.3">
      <c r="A18" s="114"/>
      <c r="B18" s="115"/>
      <c r="C18" s="115"/>
      <c r="D18" s="115"/>
      <c r="E18" s="115"/>
      <c r="F18" s="115"/>
      <c r="G18" s="115"/>
      <c r="H18" s="115"/>
      <c r="I18" s="118"/>
    </row>
    <row r="19" spans="1:12" ht="12.75" customHeight="1" x14ac:dyDescent="0.3">
      <c r="A19" s="78" t="s">
        <v>31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12.75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</row>
    <row r="21" spans="1:12" ht="12.75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</row>
    <row r="22" spans="1:12" ht="12.75" customHeight="1" x14ac:dyDescent="0.3">
      <c r="A22" s="13"/>
      <c r="B22" s="13"/>
      <c r="C22" s="13"/>
      <c r="D22" s="13"/>
      <c r="E22" s="13"/>
      <c r="F22" s="13"/>
      <c r="G22" s="13"/>
      <c r="H22" s="13"/>
      <c r="I22" s="13"/>
    </row>
    <row r="23" spans="1:12" ht="12.75" customHeight="1" x14ac:dyDescent="0.3">
      <c r="A23" s="13"/>
      <c r="B23" s="13"/>
      <c r="C23" s="13"/>
      <c r="D23" s="13"/>
      <c r="E23" s="13"/>
      <c r="F23" s="13"/>
      <c r="G23" s="13"/>
      <c r="H23" s="13"/>
      <c r="I23" s="13"/>
    </row>
    <row r="24" spans="1:12" ht="12.75" customHeight="1" x14ac:dyDescent="0.3"/>
    <row r="25" spans="1:12" ht="12.75" customHeight="1" x14ac:dyDescent="0.3"/>
    <row r="26" spans="1:12" ht="12.75" customHeight="1" x14ac:dyDescent="0.3"/>
    <row r="27" spans="1:12" ht="12.75" customHeight="1" x14ac:dyDescent="0.3"/>
    <row r="28" spans="1:12" ht="12.75" customHeight="1" x14ac:dyDescent="0.3"/>
    <row r="29" spans="1:12" ht="12.75" customHeight="1" x14ac:dyDescent="0.3"/>
    <row r="30" spans="1:12" ht="12.75" customHeight="1" x14ac:dyDescent="0.3"/>
    <row r="31" spans="1:12" ht="12.75" customHeight="1" x14ac:dyDescent="0.3"/>
    <row r="32" spans="1:1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</sheetData>
  <mergeCells count="6">
    <mergeCell ref="A1:I1"/>
    <mergeCell ref="B2:C2"/>
    <mergeCell ref="D2:E2"/>
    <mergeCell ref="F2:G2"/>
    <mergeCell ref="H2:H3"/>
    <mergeCell ref="I2:I3"/>
  </mergeCells>
  <pageMargins left="0.7" right="0.7" top="1.15625" bottom="0.78740157499999996" header="0.3" footer="0.3"/>
  <pageSetup paperSize="9" orientation="portrait" r:id="rId1"/>
  <ignoredErrors>
    <ignoredError sqref="I9:I1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A5028"/>
  </sheetPr>
  <dimension ref="A1:I193"/>
  <sheetViews>
    <sheetView view="pageLayout" topLeftCell="A4" zoomScale="160" zoomScaleNormal="100" zoomScalePageLayoutView="160" workbookViewId="0">
      <selection activeCell="A22" sqref="A22"/>
    </sheetView>
  </sheetViews>
  <sheetFormatPr defaultColWidth="9.109375" defaultRowHeight="14.4" x14ac:dyDescent="0.3"/>
  <cols>
    <col min="1" max="1" width="22.5546875" customWidth="1"/>
    <col min="2" max="8" width="6.5546875" customWidth="1"/>
    <col min="9" max="9" width="10.33203125" customWidth="1"/>
  </cols>
  <sheetData>
    <row r="1" spans="1:9" ht="15.75" customHeight="1" thickBot="1" x14ac:dyDescent="0.35">
      <c r="A1" s="137" t="s">
        <v>15</v>
      </c>
      <c r="B1" s="137"/>
      <c r="C1" s="137"/>
      <c r="D1" s="137"/>
      <c r="E1" s="137"/>
      <c r="F1" s="137"/>
      <c r="G1" s="137"/>
      <c r="H1" s="137"/>
      <c r="I1" s="137"/>
    </row>
    <row r="2" spans="1:9" ht="36" customHeight="1" x14ac:dyDescent="0.3">
      <c r="A2" s="4" t="s">
        <v>25</v>
      </c>
      <c r="B2" s="133" t="s">
        <v>3</v>
      </c>
      <c r="C2" s="146"/>
      <c r="D2" s="146" t="s">
        <v>4</v>
      </c>
      <c r="E2" s="146"/>
      <c r="F2" s="146" t="s">
        <v>5</v>
      </c>
      <c r="G2" s="146"/>
      <c r="H2" s="140" t="s">
        <v>0</v>
      </c>
      <c r="I2" s="142" t="s">
        <v>8</v>
      </c>
    </row>
    <row r="3" spans="1:9" ht="15" thickBot="1" x14ac:dyDescent="0.35">
      <c r="A3" s="8" t="s">
        <v>6</v>
      </c>
      <c r="B3" s="2" t="s">
        <v>1</v>
      </c>
      <c r="C3" s="3" t="s">
        <v>2</v>
      </c>
      <c r="D3" s="55" t="s">
        <v>1</v>
      </c>
      <c r="E3" s="3" t="s">
        <v>2</v>
      </c>
      <c r="F3" s="55" t="s">
        <v>1</v>
      </c>
      <c r="G3" s="3" t="s">
        <v>2</v>
      </c>
      <c r="H3" s="141"/>
      <c r="I3" s="143"/>
    </row>
    <row r="4" spans="1:9" ht="12.75" customHeight="1" thickTop="1" x14ac:dyDescent="0.3">
      <c r="A4" s="5">
        <v>2011</v>
      </c>
      <c r="B4" s="17"/>
      <c r="C4" s="18"/>
      <c r="D4" s="19"/>
      <c r="E4" s="18"/>
      <c r="F4" s="19"/>
      <c r="G4" s="18"/>
      <c r="H4" s="58"/>
      <c r="I4" s="20"/>
    </row>
    <row r="5" spans="1:9" ht="12.75" customHeight="1" x14ac:dyDescent="0.3">
      <c r="A5" s="6">
        <v>2012</v>
      </c>
      <c r="B5" s="21"/>
      <c r="C5" s="15"/>
      <c r="D5" s="22"/>
      <c r="E5" s="15"/>
      <c r="F5" s="22"/>
      <c r="G5" s="15"/>
      <c r="H5" s="59"/>
      <c r="I5" s="23"/>
    </row>
    <row r="6" spans="1:9" ht="12.75" customHeight="1" x14ac:dyDescent="0.3">
      <c r="A6" s="6">
        <v>2013</v>
      </c>
      <c r="B6" s="21"/>
      <c r="C6" s="15"/>
      <c r="D6" s="22"/>
      <c r="E6" s="15"/>
      <c r="F6" s="22"/>
      <c r="G6" s="15"/>
      <c r="H6" s="59"/>
      <c r="I6" s="23"/>
    </row>
    <row r="7" spans="1:9" ht="12.75" customHeight="1" x14ac:dyDescent="0.3">
      <c r="A7" s="6">
        <v>2014</v>
      </c>
      <c r="B7" s="21"/>
      <c r="C7" s="15"/>
      <c r="D7" s="22"/>
      <c r="E7" s="15"/>
      <c r="F7" s="22"/>
      <c r="G7" s="15"/>
      <c r="H7" s="59"/>
      <c r="I7" s="23"/>
    </row>
    <row r="8" spans="1:9" ht="12.75" customHeight="1" thickBot="1" x14ac:dyDescent="0.35">
      <c r="A8" s="7">
        <v>2015</v>
      </c>
      <c r="B8" s="31"/>
      <c r="C8" s="32"/>
      <c r="D8" s="33"/>
      <c r="E8" s="32"/>
      <c r="F8" s="33"/>
      <c r="G8" s="32"/>
      <c r="H8" s="60"/>
      <c r="I8" s="34"/>
    </row>
    <row r="9" spans="1:9" ht="12.75" customHeight="1" x14ac:dyDescent="0.3">
      <c r="A9" s="10">
        <v>2016</v>
      </c>
      <c r="B9" s="27">
        <v>188</v>
      </c>
      <c r="C9" s="28">
        <v>13</v>
      </c>
      <c r="D9" s="29"/>
      <c r="E9" s="28"/>
      <c r="F9" s="29">
        <v>142</v>
      </c>
      <c r="G9" s="28">
        <v>23</v>
      </c>
      <c r="H9" s="61">
        <v>13</v>
      </c>
      <c r="I9" s="30">
        <f t="shared" ref="I9:I14" si="0">SUM(B9:H9)</f>
        <v>379</v>
      </c>
    </row>
    <row r="10" spans="1:9" ht="12.75" customHeight="1" x14ac:dyDescent="0.3">
      <c r="A10" s="6">
        <v>2017</v>
      </c>
      <c r="B10" s="21">
        <v>175</v>
      </c>
      <c r="C10" s="15">
        <v>21</v>
      </c>
      <c r="D10" s="22"/>
      <c r="E10" s="15"/>
      <c r="F10" s="22">
        <v>156</v>
      </c>
      <c r="G10" s="15">
        <v>30</v>
      </c>
      <c r="H10" s="59">
        <v>18</v>
      </c>
      <c r="I10" s="23">
        <f t="shared" si="0"/>
        <v>400</v>
      </c>
    </row>
    <row r="11" spans="1:9" ht="12.75" customHeight="1" x14ac:dyDescent="0.3">
      <c r="A11" s="6">
        <v>2018</v>
      </c>
      <c r="B11" s="21">
        <v>165</v>
      </c>
      <c r="C11" s="15">
        <v>23</v>
      </c>
      <c r="D11" s="22"/>
      <c r="E11" s="15"/>
      <c r="F11" s="22">
        <v>142</v>
      </c>
      <c r="G11" s="15">
        <v>20</v>
      </c>
      <c r="H11" s="59">
        <v>18</v>
      </c>
      <c r="I11" s="23">
        <f t="shared" si="0"/>
        <v>368</v>
      </c>
    </row>
    <row r="12" spans="1:9" ht="12.75" customHeight="1" x14ac:dyDescent="0.3">
      <c r="A12" s="6">
        <v>2019</v>
      </c>
      <c r="B12" s="21">
        <v>160</v>
      </c>
      <c r="C12" s="15">
        <v>18</v>
      </c>
      <c r="D12" s="22"/>
      <c r="E12" s="15"/>
      <c r="F12" s="22">
        <v>118</v>
      </c>
      <c r="G12" s="15">
        <v>24</v>
      </c>
      <c r="H12" s="59">
        <v>12</v>
      </c>
      <c r="I12" s="23">
        <f t="shared" si="0"/>
        <v>332</v>
      </c>
    </row>
    <row r="13" spans="1:9" ht="12.75" customHeight="1" thickBot="1" x14ac:dyDescent="0.35">
      <c r="A13" s="7">
        <v>2020</v>
      </c>
      <c r="B13" s="31">
        <v>147</v>
      </c>
      <c r="C13" s="32">
        <v>18</v>
      </c>
      <c r="D13" s="33"/>
      <c r="E13" s="32"/>
      <c r="F13" s="33">
        <v>109</v>
      </c>
      <c r="G13" s="32">
        <v>27</v>
      </c>
      <c r="H13" s="60">
        <v>13</v>
      </c>
      <c r="I13" s="34">
        <f t="shared" si="0"/>
        <v>314</v>
      </c>
    </row>
    <row r="14" spans="1:9" ht="12.75" customHeight="1" x14ac:dyDescent="0.3">
      <c r="A14" s="90">
        <v>2021</v>
      </c>
      <c r="B14" s="24">
        <v>127</v>
      </c>
      <c r="C14" s="16">
        <v>13</v>
      </c>
      <c r="D14" s="25"/>
      <c r="E14" s="16"/>
      <c r="F14" s="25">
        <v>97</v>
      </c>
      <c r="G14" s="16">
        <v>24</v>
      </c>
      <c r="H14" s="77">
        <v>15</v>
      </c>
      <c r="I14" s="23">
        <f t="shared" si="0"/>
        <v>276</v>
      </c>
    </row>
    <row r="15" spans="1:9" ht="12.75" customHeight="1" x14ac:dyDescent="0.3">
      <c r="A15" s="6">
        <v>2022</v>
      </c>
      <c r="B15" s="21">
        <v>174</v>
      </c>
      <c r="C15" s="15">
        <v>19</v>
      </c>
      <c r="D15" s="22"/>
      <c r="E15" s="15"/>
      <c r="F15" s="22">
        <v>90</v>
      </c>
      <c r="G15" s="15">
        <v>14</v>
      </c>
      <c r="H15" s="59">
        <v>2</v>
      </c>
      <c r="I15" s="23">
        <f>SUM(B15:H15)</f>
        <v>299</v>
      </c>
    </row>
    <row r="16" spans="1:9" ht="12.75" customHeight="1" x14ac:dyDescent="0.3">
      <c r="A16" s="6">
        <v>2023</v>
      </c>
      <c r="B16" s="21">
        <v>118</v>
      </c>
      <c r="C16" s="15">
        <v>19</v>
      </c>
      <c r="D16" s="22"/>
      <c r="E16" s="15"/>
      <c r="F16" s="22">
        <v>91</v>
      </c>
      <c r="G16" s="15">
        <v>22</v>
      </c>
      <c r="H16" s="59">
        <v>24</v>
      </c>
      <c r="I16" s="23">
        <f>SUM(B16:H16)</f>
        <v>274</v>
      </c>
    </row>
    <row r="17" spans="1:9" ht="12.75" customHeight="1" thickBot="1" x14ac:dyDescent="0.35">
      <c r="A17" s="89">
        <v>2024</v>
      </c>
      <c r="B17" s="80">
        <v>161</v>
      </c>
      <c r="C17" s="81">
        <v>37</v>
      </c>
      <c r="D17" s="83"/>
      <c r="E17" s="81"/>
      <c r="F17" s="83">
        <v>119</v>
      </c>
      <c r="G17" s="81">
        <v>24</v>
      </c>
      <c r="H17" s="94">
        <v>35</v>
      </c>
      <c r="I17" s="86">
        <f>SUM(B17:H17)</f>
        <v>376</v>
      </c>
    </row>
    <row r="18" spans="1:9" ht="12.75" customHeight="1" x14ac:dyDescent="0.3">
      <c r="A18" s="114"/>
      <c r="B18" s="115"/>
      <c r="C18" s="115"/>
      <c r="D18" s="115"/>
      <c r="E18" s="115"/>
      <c r="F18" s="115"/>
      <c r="G18" s="115"/>
      <c r="H18" s="115"/>
      <c r="I18" s="118"/>
    </row>
    <row r="19" spans="1:9" ht="12.75" customHeight="1" x14ac:dyDescent="0.3">
      <c r="A19" s="138" t="s">
        <v>31</v>
      </c>
      <c r="B19" s="138"/>
      <c r="C19" s="138"/>
      <c r="D19" s="138"/>
      <c r="E19" s="138"/>
      <c r="F19" s="138"/>
      <c r="G19" s="138"/>
      <c r="H19" s="138"/>
      <c r="I19" s="138"/>
    </row>
    <row r="20" spans="1:9" ht="12.75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</row>
    <row r="21" spans="1:9" ht="12.75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</row>
    <row r="22" spans="1:9" ht="12.75" customHeight="1" x14ac:dyDescent="0.3">
      <c r="A22" s="13"/>
      <c r="B22" s="13"/>
      <c r="C22" s="13"/>
      <c r="D22" s="13"/>
      <c r="E22" s="13"/>
      <c r="F22" s="13"/>
      <c r="G22" s="13"/>
      <c r="H22" s="13"/>
      <c r="I22" s="13"/>
    </row>
    <row r="23" spans="1:9" ht="12.75" customHeight="1" x14ac:dyDescent="0.3"/>
    <row r="24" spans="1:9" ht="12.75" customHeight="1" x14ac:dyDescent="0.3"/>
    <row r="25" spans="1:9" ht="12.75" customHeight="1" x14ac:dyDescent="0.3"/>
    <row r="26" spans="1:9" ht="12.75" customHeight="1" x14ac:dyDescent="0.3"/>
    <row r="27" spans="1:9" ht="12.75" customHeight="1" x14ac:dyDescent="0.3"/>
    <row r="28" spans="1:9" ht="12.75" customHeight="1" x14ac:dyDescent="0.3"/>
    <row r="29" spans="1:9" ht="12.75" customHeight="1" x14ac:dyDescent="0.3"/>
    <row r="30" spans="1:9" ht="12.75" customHeight="1" x14ac:dyDescent="0.3"/>
    <row r="31" spans="1:9" ht="12.75" customHeight="1" x14ac:dyDescent="0.3"/>
    <row r="32" spans="1:9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</sheetData>
  <mergeCells count="7">
    <mergeCell ref="A19:I19"/>
    <mergeCell ref="A1:I1"/>
    <mergeCell ref="B2:C2"/>
    <mergeCell ref="D2:E2"/>
    <mergeCell ref="F2:G2"/>
    <mergeCell ref="H2:H3"/>
    <mergeCell ref="I2:I3"/>
  </mergeCells>
  <pageMargins left="0.7" right="0.7" top="1.1145833333333333" bottom="0.78740157499999996" header="0.3" footer="0.3"/>
  <pageSetup paperSize="9" orientation="portrait" r:id="rId1"/>
  <ignoredErrors>
    <ignoredError sqref="I9:I1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46A0"/>
  </sheetPr>
  <dimension ref="A1:J193"/>
  <sheetViews>
    <sheetView view="pageLayout" topLeftCell="A7" zoomScale="160" zoomScaleNormal="100" zoomScalePageLayoutView="160" workbookViewId="0">
      <selection activeCell="C24" sqref="C24"/>
    </sheetView>
  </sheetViews>
  <sheetFormatPr defaultColWidth="9.109375" defaultRowHeight="14.4" x14ac:dyDescent="0.3"/>
  <cols>
    <col min="1" max="1" width="22.5546875" customWidth="1"/>
    <col min="2" max="8" width="6.5546875" customWidth="1"/>
    <col min="9" max="9" width="10.33203125" customWidth="1"/>
  </cols>
  <sheetData>
    <row r="1" spans="1:10" ht="15.75" customHeight="1" thickBot="1" x14ac:dyDescent="0.35">
      <c r="A1" s="137" t="s">
        <v>15</v>
      </c>
      <c r="B1" s="137"/>
      <c r="C1" s="137"/>
      <c r="D1" s="137"/>
      <c r="E1" s="137"/>
      <c r="F1" s="137"/>
      <c r="G1" s="137"/>
      <c r="H1" s="137"/>
      <c r="I1" s="137"/>
    </row>
    <row r="2" spans="1:10" ht="36" customHeight="1" x14ac:dyDescent="0.3">
      <c r="A2" s="4" t="s">
        <v>26</v>
      </c>
      <c r="B2" s="133" t="s">
        <v>3</v>
      </c>
      <c r="C2" s="146"/>
      <c r="D2" s="146" t="s">
        <v>4</v>
      </c>
      <c r="E2" s="146"/>
      <c r="F2" s="146" t="s">
        <v>5</v>
      </c>
      <c r="G2" s="146"/>
      <c r="H2" s="140" t="s">
        <v>0</v>
      </c>
      <c r="I2" s="142" t="s">
        <v>8</v>
      </c>
    </row>
    <row r="3" spans="1:10" ht="15" thickBot="1" x14ac:dyDescent="0.35">
      <c r="A3" s="8" t="s">
        <v>6</v>
      </c>
      <c r="B3" s="2" t="s">
        <v>1</v>
      </c>
      <c r="C3" s="3" t="s">
        <v>2</v>
      </c>
      <c r="D3" s="57" t="s">
        <v>1</v>
      </c>
      <c r="E3" s="3" t="s">
        <v>2</v>
      </c>
      <c r="F3" s="57" t="s">
        <v>1</v>
      </c>
      <c r="G3" s="3" t="s">
        <v>2</v>
      </c>
      <c r="H3" s="141"/>
      <c r="I3" s="143"/>
    </row>
    <row r="4" spans="1:10" ht="12.75" customHeight="1" thickTop="1" x14ac:dyDescent="0.3">
      <c r="A4" s="5">
        <v>2011</v>
      </c>
      <c r="B4" s="17"/>
      <c r="C4" s="18"/>
      <c r="D4" s="19"/>
      <c r="E4" s="18"/>
      <c r="F4" s="19"/>
      <c r="G4" s="18"/>
      <c r="H4" s="58"/>
      <c r="I4" s="20"/>
    </row>
    <row r="5" spans="1:10" ht="12.75" customHeight="1" x14ac:dyDescent="0.3">
      <c r="A5" s="6">
        <v>2012</v>
      </c>
      <c r="B5" s="21"/>
      <c r="C5" s="15"/>
      <c r="D5" s="22"/>
      <c r="E5" s="15"/>
      <c r="F5" s="22"/>
      <c r="G5" s="15"/>
      <c r="H5" s="59"/>
      <c r="I5" s="23"/>
    </row>
    <row r="6" spans="1:10" ht="12.75" customHeight="1" x14ac:dyDescent="0.3">
      <c r="A6" s="6">
        <v>2013</v>
      </c>
      <c r="B6" s="21"/>
      <c r="C6" s="15"/>
      <c r="D6" s="22"/>
      <c r="E6" s="15"/>
      <c r="F6" s="22"/>
      <c r="G6" s="15"/>
      <c r="H6" s="59"/>
      <c r="I6" s="23"/>
    </row>
    <row r="7" spans="1:10" ht="12.75" customHeight="1" x14ac:dyDescent="0.3">
      <c r="A7" s="6">
        <v>2014</v>
      </c>
      <c r="B7" s="21"/>
      <c r="C7" s="15"/>
      <c r="D7" s="22"/>
      <c r="E7" s="15"/>
      <c r="F7" s="22"/>
      <c r="G7" s="15"/>
      <c r="H7" s="59"/>
      <c r="I7" s="23"/>
    </row>
    <row r="8" spans="1:10" ht="12.75" customHeight="1" thickBot="1" x14ac:dyDescent="0.35">
      <c r="A8" s="7">
        <v>2015</v>
      </c>
      <c r="B8" s="31"/>
      <c r="C8" s="32"/>
      <c r="D8" s="33"/>
      <c r="E8" s="32"/>
      <c r="F8" s="33"/>
      <c r="G8" s="32"/>
      <c r="H8" s="60"/>
      <c r="I8" s="34"/>
    </row>
    <row r="9" spans="1:10" ht="12.75" customHeight="1" x14ac:dyDescent="0.3">
      <c r="A9" s="10">
        <v>2016</v>
      </c>
      <c r="B9" s="27">
        <v>518</v>
      </c>
      <c r="C9" s="28">
        <v>20</v>
      </c>
      <c r="D9" s="29"/>
      <c r="E9" s="28"/>
      <c r="F9" s="29">
        <v>273</v>
      </c>
      <c r="G9" s="28">
        <v>9</v>
      </c>
      <c r="H9" s="61">
        <v>13</v>
      </c>
      <c r="I9" s="30">
        <f t="shared" ref="I9:I16" si="0">SUM(B9:H9)</f>
        <v>833</v>
      </c>
    </row>
    <row r="10" spans="1:10" ht="12.75" customHeight="1" x14ac:dyDescent="0.3">
      <c r="A10" s="6">
        <v>2017</v>
      </c>
      <c r="B10" s="21">
        <v>449</v>
      </c>
      <c r="C10" s="15">
        <v>9</v>
      </c>
      <c r="D10" s="22"/>
      <c r="E10" s="15"/>
      <c r="F10" s="22">
        <v>277</v>
      </c>
      <c r="G10" s="15">
        <v>20</v>
      </c>
      <c r="H10" s="59">
        <v>15</v>
      </c>
      <c r="I10" s="23">
        <f t="shared" si="0"/>
        <v>770</v>
      </c>
    </row>
    <row r="11" spans="1:10" ht="12.75" customHeight="1" x14ac:dyDescent="0.3">
      <c r="A11" s="6">
        <v>2018</v>
      </c>
      <c r="B11" s="21">
        <v>390</v>
      </c>
      <c r="C11" s="15">
        <v>5</v>
      </c>
      <c r="D11" s="22"/>
      <c r="E11" s="15"/>
      <c r="F11" s="22">
        <v>289</v>
      </c>
      <c r="G11" s="15">
        <v>16</v>
      </c>
      <c r="H11" s="59">
        <v>15</v>
      </c>
      <c r="I11" s="23">
        <f t="shared" si="0"/>
        <v>715</v>
      </c>
    </row>
    <row r="12" spans="1:10" ht="12.75" customHeight="1" x14ac:dyDescent="0.3">
      <c r="A12" s="6">
        <v>2019</v>
      </c>
      <c r="B12" s="21">
        <v>337</v>
      </c>
      <c r="C12" s="15">
        <v>8</v>
      </c>
      <c r="D12" s="22"/>
      <c r="E12" s="15"/>
      <c r="F12" s="22">
        <v>290</v>
      </c>
      <c r="G12" s="15">
        <v>18</v>
      </c>
      <c r="H12" s="59">
        <v>15</v>
      </c>
      <c r="I12" s="23">
        <f t="shared" si="0"/>
        <v>668</v>
      </c>
    </row>
    <row r="13" spans="1:10" ht="12.75" customHeight="1" thickBot="1" x14ac:dyDescent="0.35">
      <c r="A13" s="7">
        <v>2020</v>
      </c>
      <c r="B13" s="31">
        <v>287</v>
      </c>
      <c r="C13" s="32">
        <v>14</v>
      </c>
      <c r="D13" s="33"/>
      <c r="E13" s="32"/>
      <c r="F13" s="33">
        <v>227</v>
      </c>
      <c r="G13" s="32">
        <v>29</v>
      </c>
      <c r="H13" s="60">
        <v>17</v>
      </c>
      <c r="I13" s="34">
        <f t="shared" si="0"/>
        <v>574</v>
      </c>
    </row>
    <row r="14" spans="1:10" ht="12.75" customHeight="1" x14ac:dyDescent="0.3">
      <c r="A14" s="90">
        <v>2021</v>
      </c>
      <c r="B14" s="24">
        <v>310</v>
      </c>
      <c r="C14" s="16">
        <v>12</v>
      </c>
      <c r="D14" s="25"/>
      <c r="E14" s="16"/>
      <c r="F14" s="25">
        <v>187</v>
      </c>
      <c r="G14" s="16">
        <v>25</v>
      </c>
      <c r="H14" s="77">
        <v>19</v>
      </c>
      <c r="I14" s="23">
        <f t="shared" si="0"/>
        <v>553</v>
      </c>
      <c r="J14" s="95"/>
    </row>
    <row r="15" spans="1:10" ht="12.75" customHeight="1" x14ac:dyDescent="0.3">
      <c r="A15" s="6">
        <v>2022</v>
      </c>
      <c r="B15" s="21">
        <v>290</v>
      </c>
      <c r="C15" s="15">
        <v>7</v>
      </c>
      <c r="D15" s="22"/>
      <c r="E15" s="15"/>
      <c r="F15" s="22">
        <v>170</v>
      </c>
      <c r="G15" s="15">
        <v>14</v>
      </c>
      <c r="H15" s="59">
        <v>14</v>
      </c>
      <c r="I15" s="23">
        <f t="shared" si="0"/>
        <v>495</v>
      </c>
    </row>
    <row r="16" spans="1:10" ht="12.75" customHeight="1" x14ac:dyDescent="0.3">
      <c r="A16" s="6">
        <v>2023</v>
      </c>
      <c r="B16" s="21">
        <v>267</v>
      </c>
      <c r="C16" s="15">
        <v>9</v>
      </c>
      <c r="D16" s="22"/>
      <c r="E16" s="15"/>
      <c r="F16" s="22">
        <v>184</v>
      </c>
      <c r="G16" s="15">
        <v>20</v>
      </c>
      <c r="H16" s="59">
        <v>7</v>
      </c>
      <c r="I16" s="23">
        <f t="shared" si="0"/>
        <v>487</v>
      </c>
    </row>
    <row r="17" spans="1:9" ht="12.75" customHeight="1" thickBot="1" x14ac:dyDescent="0.35">
      <c r="A17" s="89">
        <v>2024</v>
      </c>
      <c r="B17" s="80">
        <v>361</v>
      </c>
      <c r="C17" s="81">
        <v>16</v>
      </c>
      <c r="D17" s="83"/>
      <c r="E17" s="81"/>
      <c r="F17" s="83">
        <v>244</v>
      </c>
      <c r="G17" s="81">
        <v>29</v>
      </c>
      <c r="H17" s="94">
        <v>40</v>
      </c>
      <c r="I17" s="86">
        <f t="shared" ref="I17" si="1">SUM(B17:H17)</f>
        <v>690</v>
      </c>
    </row>
    <row r="18" spans="1:9" ht="12.75" customHeight="1" x14ac:dyDescent="0.3">
      <c r="A18" s="114"/>
      <c r="B18" s="115"/>
      <c r="C18" s="115"/>
      <c r="D18" s="115"/>
      <c r="E18" s="115"/>
      <c r="F18" s="115"/>
      <c r="G18" s="115"/>
      <c r="H18" s="115"/>
      <c r="I18" s="118"/>
    </row>
    <row r="19" spans="1:9" ht="12.75" customHeight="1" x14ac:dyDescent="0.3">
      <c r="A19" s="138" t="s">
        <v>31</v>
      </c>
      <c r="B19" s="138"/>
      <c r="C19" s="138"/>
      <c r="D19" s="138"/>
      <c r="E19" s="138"/>
      <c r="F19" s="138"/>
      <c r="G19" s="138"/>
      <c r="H19" s="138"/>
      <c r="I19" s="138"/>
    </row>
    <row r="20" spans="1:9" ht="12.75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</row>
    <row r="21" spans="1:9" ht="12.75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</row>
    <row r="22" spans="1:9" ht="12.75" customHeight="1" x14ac:dyDescent="0.3">
      <c r="A22" s="13"/>
      <c r="B22" s="13"/>
      <c r="C22" s="13"/>
      <c r="D22" s="13"/>
      <c r="E22" s="13"/>
      <c r="F22" s="13"/>
      <c r="G22" s="13"/>
      <c r="H22" s="13"/>
      <c r="I22" s="13"/>
    </row>
    <row r="23" spans="1:9" ht="12.75" customHeight="1" x14ac:dyDescent="0.3"/>
    <row r="24" spans="1:9" ht="12.75" customHeight="1" x14ac:dyDescent="0.3"/>
    <row r="25" spans="1:9" ht="12.75" customHeight="1" x14ac:dyDescent="0.3"/>
    <row r="26" spans="1:9" ht="12.75" customHeight="1" x14ac:dyDescent="0.3"/>
    <row r="27" spans="1:9" ht="12.75" customHeight="1" x14ac:dyDescent="0.3"/>
    <row r="28" spans="1:9" ht="12.75" customHeight="1" x14ac:dyDescent="0.3"/>
    <row r="29" spans="1:9" ht="12.75" customHeight="1" x14ac:dyDescent="0.3"/>
    <row r="30" spans="1:9" ht="12.75" customHeight="1" x14ac:dyDescent="0.3"/>
    <row r="31" spans="1:9" ht="12.75" customHeight="1" x14ac:dyDescent="0.3"/>
    <row r="32" spans="1:9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</sheetData>
  <mergeCells count="7">
    <mergeCell ref="A19:I19"/>
    <mergeCell ref="A1:I1"/>
    <mergeCell ref="B2:C2"/>
    <mergeCell ref="D2:E2"/>
    <mergeCell ref="F2:G2"/>
    <mergeCell ref="H2:H3"/>
    <mergeCell ref="I2:I3"/>
  </mergeCells>
  <pageMargins left="0.7" right="0.7" top="1.1145833333333333" bottom="0.78740157499999996" header="0.3" footer="0.3"/>
  <pageSetup paperSize="9" orientation="portrait" r:id="rId1"/>
  <ignoredErrors>
    <ignoredError sqref="I9:I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8C0A00"/>
  </sheetPr>
  <dimension ref="A1:J193"/>
  <sheetViews>
    <sheetView view="pageLayout" topLeftCell="A4" zoomScale="145" zoomScaleNormal="100" zoomScalePageLayoutView="145" workbookViewId="0">
      <selection activeCell="C23" sqref="C23"/>
    </sheetView>
  </sheetViews>
  <sheetFormatPr defaultColWidth="9.109375" defaultRowHeight="14.4" x14ac:dyDescent="0.3"/>
  <cols>
    <col min="1" max="1" width="22.5546875" customWidth="1"/>
    <col min="2" max="8" width="6.5546875" customWidth="1"/>
    <col min="9" max="9" width="10.33203125" customWidth="1"/>
  </cols>
  <sheetData>
    <row r="1" spans="1:10" ht="15.75" customHeight="1" thickBot="1" x14ac:dyDescent="0.35">
      <c r="A1" s="137" t="s">
        <v>15</v>
      </c>
      <c r="B1" s="137"/>
      <c r="C1" s="137"/>
      <c r="D1" s="137"/>
      <c r="E1" s="137"/>
      <c r="F1" s="137"/>
      <c r="G1" s="137"/>
      <c r="H1" s="137"/>
      <c r="I1" s="137"/>
    </row>
    <row r="2" spans="1:10" ht="36" customHeight="1" x14ac:dyDescent="0.3">
      <c r="A2" s="4" t="s">
        <v>27</v>
      </c>
      <c r="B2" s="133" t="s">
        <v>3</v>
      </c>
      <c r="C2" s="146"/>
      <c r="D2" s="146" t="s">
        <v>4</v>
      </c>
      <c r="E2" s="146"/>
      <c r="F2" s="146" t="s">
        <v>5</v>
      </c>
      <c r="G2" s="146"/>
      <c r="H2" s="140" t="s">
        <v>0</v>
      </c>
      <c r="I2" s="142" t="s">
        <v>8</v>
      </c>
    </row>
    <row r="3" spans="1:10" ht="15" thickBot="1" x14ac:dyDescent="0.35">
      <c r="A3" s="8" t="s">
        <v>6</v>
      </c>
      <c r="B3" s="2" t="s">
        <v>1</v>
      </c>
      <c r="C3" s="3" t="s">
        <v>2</v>
      </c>
      <c r="D3" s="57" t="s">
        <v>1</v>
      </c>
      <c r="E3" s="3" t="s">
        <v>2</v>
      </c>
      <c r="F3" s="57" t="s">
        <v>1</v>
      </c>
      <c r="G3" s="3" t="s">
        <v>2</v>
      </c>
      <c r="H3" s="141"/>
      <c r="I3" s="143"/>
    </row>
    <row r="4" spans="1:10" ht="12.75" customHeight="1" thickTop="1" x14ac:dyDescent="0.3">
      <c r="A4" s="5">
        <v>2011</v>
      </c>
      <c r="B4" s="17"/>
      <c r="C4" s="18"/>
      <c r="D4" s="19"/>
      <c r="E4" s="18"/>
      <c r="F4" s="19"/>
      <c r="G4" s="18"/>
      <c r="H4" s="58"/>
      <c r="I4" s="20"/>
    </row>
    <row r="5" spans="1:10" ht="12.75" customHeight="1" x14ac:dyDescent="0.3">
      <c r="A5" s="6">
        <v>2012</v>
      </c>
      <c r="B5" s="21"/>
      <c r="C5" s="15"/>
      <c r="D5" s="22"/>
      <c r="E5" s="15"/>
      <c r="F5" s="22"/>
      <c r="G5" s="15"/>
      <c r="H5" s="59"/>
      <c r="I5" s="23"/>
    </row>
    <row r="6" spans="1:10" ht="12.75" customHeight="1" x14ac:dyDescent="0.3">
      <c r="A6" s="6">
        <v>2013</v>
      </c>
      <c r="B6" s="21"/>
      <c r="C6" s="15"/>
      <c r="D6" s="22"/>
      <c r="E6" s="15"/>
      <c r="F6" s="22"/>
      <c r="G6" s="15"/>
      <c r="H6" s="59"/>
      <c r="I6" s="23"/>
    </row>
    <row r="7" spans="1:10" ht="12.75" customHeight="1" x14ac:dyDescent="0.3">
      <c r="A7" s="6">
        <v>2014</v>
      </c>
      <c r="B7" s="21"/>
      <c r="C7" s="15"/>
      <c r="D7" s="22"/>
      <c r="E7" s="15"/>
      <c r="F7" s="22"/>
      <c r="G7" s="15"/>
      <c r="H7" s="59"/>
      <c r="I7" s="23"/>
    </row>
    <row r="8" spans="1:10" ht="12.75" customHeight="1" thickBot="1" x14ac:dyDescent="0.35">
      <c r="A8" s="7">
        <v>2015</v>
      </c>
      <c r="B8" s="31"/>
      <c r="C8" s="32"/>
      <c r="D8" s="33"/>
      <c r="E8" s="32"/>
      <c r="F8" s="33"/>
      <c r="G8" s="32"/>
      <c r="H8" s="60"/>
      <c r="I8" s="34"/>
    </row>
    <row r="9" spans="1:10" ht="12.75" customHeight="1" x14ac:dyDescent="0.3">
      <c r="A9" s="10">
        <v>2016</v>
      </c>
      <c r="B9" s="27">
        <v>130</v>
      </c>
      <c r="C9" s="28">
        <v>48</v>
      </c>
      <c r="D9" s="29"/>
      <c r="E9" s="28"/>
      <c r="F9" s="29">
        <v>87</v>
      </c>
      <c r="G9" s="28">
        <v>39</v>
      </c>
      <c r="H9" s="61">
        <v>11</v>
      </c>
      <c r="I9" s="30">
        <f t="shared" ref="I9:I16" si="0">SUM(B9:H9)</f>
        <v>315</v>
      </c>
    </row>
    <row r="10" spans="1:10" ht="12.75" customHeight="1" x14ac:dyDescent="0.3">
      <c r="A10" s="6">
        <v>2017</v>
      </c>
      <c r="B10" s="21">
        <v>115</v>
      </c>
      <c r="C10" s="15">
        <v>41</v>
      </c>
      <c r="D10" s="22"/>
      <c r="E10" s="15"/>
      <c r="F10" s="22">
        <v>87</v>
      </c>
      <c r="G10" s="15">
        <v>42</v>
      </c>
      <c r="H10" s="59">
        <v>13</v>
      </c>
      <c r="I10" s="23">
        <f t="shared" si="0"/>
        <v>298</v>
      </c>
    </row>
    <row r="11" spans="1:10" ht="12.75" customHeight="1" x14ac:dyDescent="0.3">
      <c r="A11" s="6">
        <v>2018</v>
      </c>
      <c r="B11" s="21">
        <v>106</v>
      </c>
      <c r="C11" s="15">
        <v>25</v>
      </c>
      <c r="D11" s="22"/>
      <c r="E11" s="15"/>
      <c r="F11" s="22">
        <v>91</v>
      </c>
      <c r="G11" s="15">
        <v>35</v>
      </c>
      <c r="H11" s="59">
        <v>1</v>
      </c>
      <c r="I11" s="23">
        <f t="shared" si="0"/>
        <v>258</v>
      </c>
    </row>
    <row r="12" spans="1:10" ht="12.75" customHeight="1" x14ac:dyDescent="0.3">
      <c r="A12" s="6">
        <v>2019</v>
      </c>
      <c r="B12" s="21">
        <v>92</v>
      </c>
      <c r="C12" s="15">
        <v>45</v>
      </c>
      <c r="D12" s="22"/>
      <c r="E12" s="15"/>
      <c r="F12" s="22">
        <v>69</v>
      </c>
      <c r="G12" s="15">
        <v>40</v>
      </c>
      <c r="H12" s="59">
        <v>7</v>
      </c>
      <c r="I12" s="23">
        <f t="shared" si="0"/>
        <v>253</v>
      </c>
    </row>
    <row r="13" spans="1:10" ht="12.75" customHeight="1" thickBot="1" x14ac:dyDescent="0.35">
      <c r="A13" s="7">
        <v>2020</v>
      </c>
      <c r="B13" s="31">
        <v>78</v>
      </c>
      <c r="C13" s="32">
        <v>46</v>
      </c>
      <c r="D13" s="33"/>
      <c r="E13" s="32"/>
      <c r="F13" s="33">
        <v>84</v>
      </c>
      <c r="G13" s="32">
        <v>26</v>
      </c>
      <c r="H13" s="60">
        <v>3</v>
      </c>
      <c r="I13" s="34">
        <f t="shared" si="0"/>
        <v>237</v>
      </c>
    </row>
    <row r="14" spans="1:10" ht="12.75" customHeight="1" x14ac:dyDescent="0.3">
      <c r="A14" s="9">
        <v>2021</v>
      </c>
      <c r="B14" s="24">
        <v>72</v>
      </c>
      <c r="C14" s="16">
        <v>44</v>
      </c>
      <c r="D14" s="25"/>
      <c r="E14" s="16"/>
      <c r="F14" s="25">
        <v>65</v>
      </c>
      <c r="G14" s="16">
        <v>25</v>
      </c>
      <c r="H14" s="77">
        <v>7</v>
      </c>
      <c r="I14" s="23">
        <f t="shared" si="0"/>
        <v>213</v>
      </c>
    </row>
    <row r="15" spans="1:10" ht="12.75" customHeight="1" x14ac:dyDescent="0.3">
      <c r="A15" s="6">
        <v>2022</v>
      </c>
      <c r="B15" s="21">
        <v>62</v>
      </c>
      <c r="C15" s="15">
        <v>27</v>
      </c>
      <c r="D15" s="22"/>
      <c r="E15" s="15"/>
      <c r="F15" s="22">
        <v>43</v>
      </c>
      <c r="G15" s="15">
        <v>24</v>
      </c>
      <c r="H15" s="59">
        <v>5</v>
      </c>
      <c r="I15" s="23">
        <f t="shared" si="0"/>
        <v>161</v>
      </c>
      <c r="J15" s="95"/>
    </row>
    <row r="16" spans="1:10" ht="12.75" customHeight="1" x14ac:dyDescent="0.3">
      <c r="A16" s="6">
        <v>2023</v>
      </c>
      <c r="B16" s="21">
        <v>85</v>
      </c>
      <c r="C16" s="15">
        <v>30</v>
      </c>
      <c r="D16" s="22"/>
      <c r="E16" s="15"/>
      <c r="F16" s="22">
        <v>38</v>
      </c>
      <c r="G16" s="15">
        <v>34</v>
      </c>
      <c r="H16" s="59">
        <v>7</v>
      </c>
      <c r="I16" s="23">
        <f t="shared" si="0"/>
        <v>194</v>
      </c>
    </row>
    <row r="17" spans="1:9" ht="12.75" customHeight="1" thickBot="1" x14ac:dyDescent="0.35">
      <c r="A17" s="89">
        <v>2024</v>
      </c>
      <c r="B17" s="80">
        <v>71</v>
      </c>
      <c r="C17" s="81">
        <v>31</v>
      </c>
      <c r="D17" s="83"/>
      <c r="E17" s="81"/>
      <c r="F17" s="83">
        <v>39</v>
      </c>
      <c r="G17" s="81">
        <v>31</v>
      </c>
      <c r="H17" s="94">
        <v>17</v>
      </c>
      <c r="I17" s="86">
        <f t="shared" ref="I17" si="1">SUM(B17:H17)</f>
        <v>189</v>
      </c>
    </row>
    <row r="18" spans="1:9" ht="12.75" customHeight="1" x14ac:dyDescent="0.3">
      <c r="A18" s="114"/>
      <c r="B18" s="115"/>
      <c r="C18" s="115"/>
      <c r="D18" s="115"/>
      <c r="E18" s="115"/>
      <c r="F18" s="115"/>
      <c r="G18" s="115"/>
      <c r="H18" s="115"/>
      <c r="I18" s="118"/>
    </row>
    <row r="19" spans="1:9" ht="12.75" customHeight="1" x14ac:dyDescent="0.3">
      <c r="A19" s="138" t="s">
        <v>31</v>
      </c>
      <c r="B19" s="138"/>
      <c r="C19" s="138"/>
      <c r="D19" s="138"/>
      <c r="E19" s="138"/>
      <c r="F19" s="138"/>
      <c r="G19" s="138"/>
      <c r="H19" s="138"/>
      <c r="I19" s="138"/>
    </row>
    <row r="20" spans="1:9" ht="12.75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</row>
    <row r="21" spans="1:9" ht="12.75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</row>
    <row r="22" spans="1:9" ht="12.75" customHeight="1" x14ac:dyDescent="0.3">
      <c r="A22" s="13"/>
      <c r="B22" s="13"/>
      <c r="C22" s="13"/>
      <c r="D22" s="13"/>
      <c r="E22" s="13"/>
      <c r="F22" s="13"/>
      <c r="G22" s="13"/>
      <c r="H22" s="13"/>
      <c r="I22" s="13"/>
    </row>
    <row r="23" spans="1:9" ht="12.75" customHeight="1" x14ac:dyDescent="0.3"/>
    <row r="24" spans="1:9" ht="12.75" customHeight="1" x14ac:dyDescent="0.3"/>
    <row r="25" spans="1:9" ht="12.75" customHeight="1" x14ac:dyDescent="0.3"/>
    <row r="26" spans="1:9" ht="12.75" customHeight="1" x14ac:dyDescent="0.3"/>
    <row r="27" spans="1:9" ht="12.75" customHeight="1" x14ac:dyDescent="0.3"/>
    <row r="28" spans="1:9" ht="12.75" customHeight="1" x14ac:dyDescent="0.3"/>
    <row r="29" spans="1:9" ht="12.75" customHeight="1" x14ac:dyDescent="0.3"/>
    <row r="30" spans="1:9" ht="12.75" customHeight="1" x14ac:dyDescent="0.3"/>
    <row r="31" spans="1:9" ht="12.75" customHeight="1" x14ac:dyDescent="0.3"/>
    <row r="32" spans="1:9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</sheetData>
  <mergeCells count="7">
    <mergeCell ref="A19:I19"/>
    <mergeCell ref="A1:I1"/>
    <mergeCell ref="B2:C2"/>
    <mergeCell ref="D2:E2"/>
    <mergeCell ref="F2:G2"/>
    <mergeCell ref="H2:H3"/>
    <mergeCell ref="I2:I3"/>
  </mergeCells>
  <pageMargins left="0.7" right="0.7" top="1.1145833333333333" bottom="0.78740157499999996" header="0.3" footer="0.3"/>
  <pageSetup paperSize="9" orientation="portrait" r:id="rId1"/>
  <ignoredErrors>
    <ignoredError sqref="I9:I1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32896"/>
  </sheetPr>
  <dimension ref="A1:J193"/>
  <sheetViews>
    <sheetView view="pageLayout" topLeftCell="A4" zoomScale="130" zoomScaleNormal="100" zoomScalePageLayoutView="130" workbookViewId="0">
      <selection activeCell="B21" sqref="B21"/>
    </sheetView>
  </sheetViews>
  <sheetFormatPr defaultColWidth="9.109375" defaultRowHeight="14.4" x14ac:dyDescent="0.3"/>
  <cols>
    <col min="1" max="1" width="22.5546875" customWidth="1"/>
    <col min="2" max="8" width="6.5546875" customWidth="1"/>
    <col min="9" max="9" width="10.33203125" customWidth="1"/>
  </cols>
  <sheetData>
    <row r="1" spans="1:10" ht="15.75" customHeight="1" thickBot="1" x14ac:dyDescent="0.35">
      <c r="A1" s="137" t="s">
        <v>15</v>
      </c>
      <c r="B1" s="137"/>
      <c r="C1" s="137"/>
      <c r="D1" s="137"/>
      <c r="E1" s="137"/>
      <c r="F1" s="137"/>
      <c r="G1" s="137"/>
      <c r="H1" s="137"/>
      <c r="I1" s="137"/>
    </row>
    <row r="2" spans="1:10" ht="36" customHeight="1" x14ac:dyDescent="0.3">
      <c r="A2" s="4" t="s">
        <v>28</v>
      </c>
      <c r="B2" s="133" t="s">
        <v>3</v>
      </c>
      <c r="C2" s="146"/>
      <c r="D2" s="146" t="s">
        <v>4</v>
      </c>
      <c r="E2" s="146"/>
      <c r="F2" s="146" t="s">
        <v>5</v>
      </c>
      <c r="G2" s="146"/>
      <c r="H2" s="140" t="s">
        <v>0</v>
      </c>
      <c r="I2" s="142" t="s">
        <v>8</v>
      </c>
    </row>
    <row r="3" spans="1:10" ht="15" thickBot="1" x14ac:dyDescent="0.35">
      <c r="A3" s="8" t="s">
        <v>6</v>
      </c>
      <c r="B3" s="2" t="s">
        <v>1</v>
      </c>
      <c r="C3" s="3" t="s">
        <v>2</v>
      </c>
      <c r="D3" s="57" t="s">
        <v>1</v>
      </c>
      <c r="E3" s="3" t="s">
        <v>2</v>
      </c>
      <c r="F3" s="57" t="s">
        <v>1</v>
      </c>
      <c r="G3" s="3" t="s">
        <v>2</v>
      </c>
      <c r="H3" s="141"/>
      <c r="I3" s="143"/>
    </row>
    <row r="4" spans="1:10" ht="12.75" customHeight="1" thickTop="1" x14ac:dyDescent="0.3">
      <c r="A4" s="5">
        <v>2011</v>
      </c>
      <c r="B4" s="17"/>
      <c r="C4" s="18"/>
      <c r="D4" s="19"/>
      <c r="E4" s="18"/>
      <c r="F4" s="19"/>
      <c r="G4" s="18"/>
      <c r="H4" s="58"/>
      <c r="I4" s="20"/>
    </row>
    <row r="5" spans="1:10" ht="12.75" customHeight="1" x14ac:dyDescent="0.3">
      <c r="A5" s="6">
        <v>2012</v>
      </c>
      <c r="B5" s="21"/>
      <c r="C5" s="15"/>
      <c r="D5" s="22"/>
      <c r="E5" s="15"/>
      <c r="F5" s="22"/>
      <c r="G5" s="15"/>
      <c r="H5" s="59"/>
      <c r="I5" s="23"/>
    </row>
    <row r="6" spans="1:10" ht="12.75" customHeight="1" x14ac:dyDescent="0.3">
      <c r="A6" s="6">
        <v>2013</v>
      </c>
      <c r="B6" s="21"/>
      <c r="C6" s="15"/>
      <c r="D6" s="22"/>
      <c r="E6" s="15"/>
      <c r="F6" s="22"/>
      <c r="G6" s="15"/>
      <c r="H6" s="59"/>
      <c r="I6" s="23"/>
    </row>
    <row r="7" spans="1:10" ht="12.75" customHeight="1" x14ac:dyDescent="0.3">
      <c r="A7" s="6">
        <v>2014</v>
      </c>
      <c r="B7" s="21"/>
      <c r="C7" s="15"/>
      <c r="D7" s="22"/>
      <c r="E7" s="15"/>
      <c r="F7" s="22"/>
      <c r="G7" s="15"/>
      <c r="H7" s="59"/>
      <c r="I7" s="23"/>
    </row>
    <row r="8" spans="1:10" ht="12.75" customHeight="1" thickBot="1" x14ac:dyDescent="0.35">
      <c r="A8" s="7">
        <v>2015</v>
      </c>
      <c r="B8" s="31"/>
      <c r="C8" s="32"/>
      <c r="D8" s="33"/>
      <c r="E8" s="32"/>
      <c r="F8" s="33"/>
      <c r="G8" s="32"/>
      <c r="H8" s="60"/>
      <c r="I8" s="34"/>
    </row>
    <row r="9" spans="1:10" ht="12.75" customHeight="1" x14ac:dyDescent="0.3">
      <c r="A9" s="10">
        <v>2016</v>
      </c>
      <c r="B9" s="27">
        <v>178</v>
      </c>
      <c r="C9" s="28"/>
      <c r="D9" s="29"/>
      <c r="E9" s="28"/>
      <c r="F9" s="29">
        <v>125</v>
      </c>
      <c r="G9" s="28"/>
      <c r="H9" s="61"/>
      <c r="I9" s="30">
        <f t="shared" ref="I9:I16" si="0">SUM(B9:H9)</f>
        <v>303</v>
      </c>
    </row>
    <row r="10" spans="1:10" ht="12.75" customHeight="1" x14ac:dyDescent="0.3">
      <c r="A10" s="6">
        <v>2017</v>
      </c>
      <c r="B10" s="21">
        <v>170</v>
      </c>
      <c r="C10" s="15"/>
      <c r="D10" s="22"/>
      <c r="E10" s="15"/>
      <c r="F10" s="22">
        <v>117</v>
      </c>
      <c r="G10" s="15"/>
      <c r="H10" s="59"/>
      <c r="I10" s="23">
        <f t="shared" si="0"/>
        <v>287</v>
      </c>
    </row>
    <row r="11" spans="1:10" ht="12.75" customHeight="1" x14ac:dyDescent="0.3">
      <c r="A11" s="6">
        <v>2018</v>
      </c>
      <c r="B11" s="21">
        <v>121</v>
      </c>
      <c r="C11" s="15"/>
      <c r="D11" s="22"/>
      <c r="E11" s="15"/>
      <c r="F11" s="22">
        <v>128</v>
      </c>
      <c r="G11" s="15"/>
      <c r="H11" s="59"/>
      <c r="I11" s="23">
        <f t="shared" si="0"/>
        <v>249</v>
      </c>
    </row>
    <row r="12" spans="1:10" ht="12.75" customHeight="1" x14ac:dyDescent="0.3">
      <c r="A12" s="6">
        <v>2019</v>
      </c>
      <c r="B12" s="21">
        <v>102</v>
      </c>
      <c r="C12" s="15"/>
      <c r="D12" s="22"/>
      <c r="E12" s="15"/>
      <c r="F12" s="22">
        <v>113</v>
      </c>
      <c r="G12" s="15"/>
      <c r="H12" s="59"/>
      <c r="I12" s="23">
        <f t="shared" si="0"/>
        <v>215</v>
      </c>
    </row>
    <row r="13" spans="1:10" ht="12.75" customHeight="1" thickBot="1" x14ac:dyDescent="0.35">
      <c r="A13" s="7">
        <v>2020</v>
      </c>
      <c r="B13" s="31">
        <v>123</v>
      </c>
      <c r="C13" s="32"/>
      <c r="D13" s="33"/>
      <c r="E13" s="32"/>
      <c r="F13" s="33">
        <v>92</v>
      </c>
      <c r="G13" s="32"/>
      <c r="H13" s="60"/>
      <c r="I13" s="34">
        <f t="shared" si="0"/>
        <v>215</v>
      </c>
    </row>
    <row r="14" spans="1:10" ht="12.75" customHeight="1" x14ac:dyDescent="0.3">
      <c r="A14" s="90">
        <v>2021</v>
      </c>
      <c r="B14" s="24">
        <v>118</v>
      </c>
      <c r="C14" s="16"/>
      <c r="D14" s="25"/>
      <c r="E14" s="16"/>
      <c r="F14" s="25">
        <v>72</v>
      </c>
      <c r="G14" s="16"/>
      <c r="H14" s="77"/>
      <c r="I14" s="23">
        <f t="shared" si="0"/>
        <v>190</v>
      </c>
      <c r="J14" s="95"/>
    </row>
    <row r="15" spans="1:10" ht="12.75" customHeight="1" x14ac:dyDescent="0.3">
      <c r="A15" s="6">
        <v>2022</v>
      </c>
      <c r="B15" s="21">
        <v>120</v>
      </c>
      <c r="C15" s="15"/>
      <c r="D15" s="22"/>
      <c r="E15" s="15"/>
      <c r="F15" s="22">
        <v>78</v>
      </c>
      <c r="G15" s="15"/>
      <c r="H15" s="59"/>
      <c r="I15" s="23">
        <f t="shared" si="0"/>
        <v>198</v>
      </c>
    </row>
    <row r="16" spans="1:10" ht="12.75" customHeight="1" x14ac:dyDescent="0.3">
      <c r="A16" s="6">
        <v>2023</v>
      </c>
      <c r="B16" s="21">
        <v>101</v>
      </c>
      <c r="C16" s="15"/>
      <c r="D16" s="22"/>
      <c r="E16" s="15"/>
      <c r="F16" s="22">
        <v>69</v>
      </c>
      <c r="G16" s="15"/>
      <c r="H16" s="59"/>
      <c r="I16" s="23">
        <f t="shared" si="0"/>
        <v>170</v>
      </c>
    </row>
    <row r="17" spans="1:9" ht="12.75" customHeight="1" thickBot="1" x14ac:dyDescent="0.35">
      <c r="A17" s="89">
        <v>2024</v>
      </c>
      <c r="B17" s="80">
        <v>145</v>
      </c>
      <c r="C17" s="81"/>
      <c r="D17" s="83"/>
      <c r="E17" s="81"/>
      <c r="F17" s="83">
        <v>92</v>
      </c>
      <c r="G17" s="81"/>
      <c r="H17" s="94"/>
      <c r="I17" s="86">
        <f t="shared" ref="I17" si="1">SUM(B17:H17)</f>
        <v>237</v>
      </c>
    </row>
    <row r="18" spans="1:9" ht="12.75" customHeight="1" x14ac:dyDescent="0.3">
      <c r="A18" s="114"/>
      <c r="B18" s="115"/>
      <c r="C18" s="115"/>
      <c r="D18" s="115"/>
      <c r="E18" s="115"/>
      <c r="F18" s="115"/>
      <c r="G18" s="115"/>
      <c r="H18" s="115"/>
      <c r="I18" s="118"/>
    </row>
    <row r="19" spans="1:9" ht="12.75" customHeight="1" x14ac:dyDescent="0.3">
      <c r="A19" s="138" t="s">
        <v>31</v>
      </c>
      <c r="B19" s="138"/>
      <c r="C19" s="138"/>
      <c r="D19" s="138"/>
      <c r="E19" s="138"/>
      <c r="F19" s="138"/>
      <c r="G19" s="138"/>
      <c r="H19" s="138"/>
      <c r="I19" s="138"/>
    </row>
    <row r="20" spans="1:9" ht="12.75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</row>
    <row r="21" spans="1:9" ht="12.75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</row>
    <row r="22" spans="1:9" ht="12.75" customHeight="1" x14ac:dyDescent="0.3">
      <c r="A22" s="13"/>
      <c r="B22" s="13"/>
      <c r="C22" s="13"/>
      <c r="D22" s="13"/>
      <c r="E22" s="13"/>
      <c r="F22" s="13"/>
      <c r="G22" s="13"/>
      <c r="H22" s="13"/>
      <c r="I22" s="13"/>
    </row>
    <row r="23" spans="1:9" ht="12.75" customHeight="1" x14ac:dyDescent="0.3"/>
    <row r="24" spans="1:9" ht="12.75" customHeight="1" x14ac:dyDescent="0.3"/>
    <row r="25" spans="1:9" ht="12.75" customHeight="1" x14ac:dyDescent="0.3"/>
    <row r="26" spans="1:9" ht="12.75" customHeight="1" x14ac:dyDescent="0.3"/>
    <row r="27" spans="1:9" ht="12.75" customHeight="1" x14ac:dyDescent="0.3"/>
    <row r="28" spans="1:9" ht="12.75" customHeight="1" x14ac:dyDescent="0.3"/>
    <row r="29" spans="1:9" ht="12.75" customHeight="1" x14ac:dyDescent="0.3"/>
    <row r="30" spans="1:9" ht="12.75" customHeight="1" x14ac:dyDescent="0.3"/>
    <row r="31" spans="1:9" ht="12.75" customHeight="1" x14ac:dyDescent="0.3"/>
    <row r="32" spans="1:9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</sheetData>
  <mergeCells count="7">
    <mergeCell ref="A19:I19"/>
    <mergeCell ref="A1:I1"/>
    <mergeCell ref="B2:C2"/>
    <mergeCell ref="D2:E2"/>
    <mergeCell ref="F2:G2"/>
    <mergeCell ref="H2:H3"/>
    <mergeCell ref="I2:I3"/>
  </mergeCells>
  <pageMargins left="0.7" right="0.7" top="1.1145833333333333" bottom="0.78740157499999996" header="0.3" footer="0.3"/>
  <pageSetup paperSize="9" orientation="portrait" r:id="rId1"/>
  <ignoredErrors>
    <ignoredError sqref="I9:I1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AAB4"/>
  </sheetPr>
  <dimension ref="A1:I193"/>
  <sheetViews>
    <sheetView view="pageLayout" topLeftCell="A4" zoomScale="145" zoomScaleNormal="100" zoomScalePageLayoutView="145" workbookViewId="0">
      <selection activeCell="A23" sqref="A23"/>
    </sheetView>
  </sheetViews>
  <sheetFormatPr defaultColWidth="9.109375" defaultRowHeight="14.4" x14ac:dyDescent="0.3"/>
  <cols>
    <col min="1" max="1" width="22.5546875" customWidth="1"/>
    <col min="2" max="8" width="6.5546875" customWidth="1"/>
    <col min="9" max="9" width="10.33203125" customWidth="1"/>
  </cols>
  <sheetData>
    <row r="1" spans="1:9" ht="15.75" customHeight="1" thickBot="1" x14ac:dyDescent="0.35">
      <c r="A1" s="137" t="s">
        <v>15</v>
      </c>
      <c r="B1" s="137"/>
      <c r="C1" s="137"/>
      <c r="D1" s="137"/>
      <c r="E1" s="137"/>
      <c r="F1" s="137"/>
      <c r="G1" s="137"/>
      <c r="H1" s="137"/>
      <c r="I1" s="137"/>
    </row>
    <row r="2" spans="1:9" ht="36" customHeight="1" x14ac:dyDescent="0.3">
      <c r="A2" s="4" t="s">
        <v>29</v>
      </c>
      <c r="B2" s="133" t="s">
        <v>3</v>
      </c>
      <c r="C2" s="146"/>
      <c r="D2" s="146" t="s">
        <v>4</v>
      </c>
      <c r="E2" s="146"/>
      <c r="F2" s="146" t="s">
        <v>5</v>
      </c>
      <c r="G2" s="146"/>
      <c r="H2" s="140" t="s">
        <v>0</v>
      </c>
      <c r="I2" s="142" t="s">
        <v>8</v>
      </c>
    </row>
    <row r="3" spans="1:9" ht="15" thickBot="1" x14ac:dyDescent="0.35">
      <c r="A3" s="8" t="s">
        <v>6</v>
      </c>
      <c r="B3" s="2" t="s">
        <v>1</v>
      </c>
      <c r="C3" s="3" t="s">
        <v>2</v>
      </c>
      <c r="D3" s="57" t="s">
        <v>1</v>
      </c>
      <c r="E3" s="3" t="s">
        <v>2</v>
      </c>
      <c r="F3" s="57" t="s">
        <v>1</v>
      </c>
      <c r="G3" s="3" t="s">
        <v>2</v>
      </c>
      <c r="H3" s="141"/>
      <c r="I3" s="143"/>
    </row>
    <row r="4" spans="1:9" ht="12.75" customHeight="1" thickTop="1" x14ac:dyDescent="0.3">
      <c r="A4" s="5">
        <v>2011</v>
      </c>
      <c r="B4" s="17"/>
      <c r="C4" s="18"/>
      <c r="D4" s="19"/>
      <c r="E4" s="18"/>
      <c r="F4" s="19"/>
      <c r="G4" s="18"/>
      <c r="H4" s="58"/>
      <c r="I4" s="20"/>
    </row>
    <row r="5" spans="1:9" ht="12.75" customHeight="1" x14ac:dyDescent="0.3">
      <c r="A5" s="6">
        <v>2012</v>
      </c>
      <c r="B5" s="21"/>
      <c r="C5" s="15"/>
      <c r="D5" s="22"/>
      <c r="E5" s="15"/>
      <c r="F5" s="22"/>
      <c r="G5" s="15"/>
      <c r="H5" s="59"/>
      <c r="I5" s="23"/>
    </row>
    <row r="6" spans="1:9" ht="12.75" customHeight="1" x14ac:dyDescent="0.3">
      <c r="A6" s="6">
        <v>2013</v>
      </c>
      <c r="B6" s="21"/>
      <c r="C6" s="15"/>
      <c r="D6" s="22"/>
      <c r="E6" s="15"/>
      <c r="F6" s="22"/>
      <c r="G6" s="15"/>
      <c r="H6" s="59"/>
      <c r="I6" s="23"/>
    </row>
    <row r="7" spans="1:9" ht="12.75" customHeight="1" x14ac:dyDescent="0.3">
      <c r="A7" s="6">
        <v>2014</v>
      </c>
      <c r="B7" s="21"/>
      <c r="C7" s="15"/>
      <c r="D7" s="22"/>
      <c r="E7" s="15"/>
      <c r="F7" s="22"/>
      <c r="G7" s="15"/>
      <c r="H7" s="59"/>
      <c r="I7" s="23"/>
    </row>
    <row r="8" spans="1:9" ht="12.75" customHeight="1" thickBot="1" x14ac:dyDescent="0.35">
      <c r="A8" s="7">
        <v>2015</v>
      </c>
      <c r="B8" s="31"/>
      <c r="C8" s="32"/>
      <c r="D8" s="33"/>
      <c r="E8" s="32"/>
      <c r="F8" s="33"/>
      <c r="G8" s="32"/>
      <c r="H8" s="60"/>
      <c r="I8" s="34"/>
    </row>
    <row r="9" spans="1:9" ht="12.75" customHeight="1" x14ac:dyDescent="0.3">
      <c r="A9" s="10">
        <v>2016</v>
      </c>
      <c r="B9" s="27">
        <v>21</v>
      </c>
      <c r="C9" s="28">
        <v>40</v>
      </c>
      <c r="D9" s="29"/>
      <c r="E9" s="28"/>
      <c r="F9" s="29"/>
      <c r="G9" s="28">
        <v>12</v>
      </c>
      <c r="H9" s="61"/>
      <c r="I9" s="30">
        <f t="shared" ref="I9:I16" si="0">SUM(B9:H9)</f>
        <v>73</v>
      </c>
    </row>
    <row r="10" spans="1:9" ht="12.75" customHeight="1" x14ac:dyDescent="0.3">
      <c r="A10" s="6">
        <v>2017</v>
      </c>
      <c r="B10" s="21">
        <v>19</v>
      </c>
      <c r="C10" s="15">
        <v>53</v>
      </c>
      <c r="D10" s="22"/>
      <c r="E10" s="15"/>
      <c r="F10" s="22"/>
      <c r="G10" s="15">
        <v>16</v>
      </c>
      <c r="H10" s="59"/>
      <c r="I10" s="23">
        <f t="shared" si="0"/>
        <v>88</v>
      </c>
    </row>
    <row r="11" spans="1:9" ht="12.75" customHeight="1" x14ac:dyDescent="0.3">
      <c r="A11" s="6">
        <v>2018</v>
      </c>
      <c r="B11" s="21">
        <v>19</v>
      </c>
      <c r="C11" s="15">
        <v>47</v>
      </c>
      <c r="D11" s="22"/>
      <c r="E11" s="15"/>
      <c r="F11" s="22"/>
      <c r="G11" s="15">
        <v>10</v>
      </c>
      <c r="H11" s="59"/>
      <c r="I11" s="23">
        <f t="shared" si="0"/>
        <v>76</v>
      </c>
    </row>
    <row r="12" spans="1:9" ht="12.75" customHeight="1" x14ac:dyDescent="0.3">
      <c r="A12" s="6">
        <v>2019</v>
      </c>
      <c r="B12" s="21">
        <v>16</v>
      </c>
      <c r="C12" s="15">
        <v>41</v>
      </c>
      <c r="D12" s="22"/>
      <c r="E12" s="15"/>
      <c r="F12" s="22"/>
      <c r="G12" s="15">
        <v>20</v>
      </c>
      <c r="H12" s="59"/>
      <c r="I12" s="23">
        <f t="shared" si="0"/>
        <v>77</v>
      </c>
    </row>
    <row r="13" spans="1:9" ht="12.75" customHeight="1" thickBot="1" x14ac:dyDescent="0.35">
      <c r="A13" s="7">
        <v>2020</v>
      </c>
      <c r="B13" s="31">
        <v>29</v>
      </c>
      <c r="C13" s="32">
        <v>55</v>
      </c>
      <c r="D13" s="33"/>
      <c r="E13" s="32"/>
      <c r="F13" s="33"/>
      <c r="G13" s="32">
        <v>5</v>
      </c>
      <c r="H13" s="60"/>
      <c r="I13" s="34">
        <f t="shared" si="0"/>
        <v>89</v>
      </c>
    </row>
    <row r="14" spans="1:9" ht="12.75" customHeight="1" x14ac:dyDescent="0.3">
      <c r="A14" s="90">
        <v>2021</v>
      </c>
      <c r="B14" s="24">
        <v>18</v>
      </c>
      <c r="C14" s="16">
        <v>62</v>
      </c>
      <c r="D14" s="25"/>
      <c r="E14" s="16"/>
      <c r="F14" s="84"/>
      <c r="G14" s="16">
        <v>13</v>
      </c>
      <c r="H14" s="77"/>
      <c r="I14" s="23">
        <f t="shared" si="0"/>
        <v>93</v>
      </c>
    </row>
    <row r="15" spans="1:9" ht="12.75" customHeight="1" x14ac:dyDescent="0.3">
      <c r="A15" s="6">
        <v>2022</v>
      </c>
      <c r="B15" s="21">
        <v>19</v>
      </c>
      <c r="C15" s="15">
        <v>47</v>
      </c>
      <c r="D15" s="22"/>
      <c r="E15" s="15"/>
      <c r="F15" s="22"/>
      <c r="G15" s="15">
        <v>10</v>
      </c>
      <c r="H15" s="59"/>
      <c r="I15" s="23">
        <f t="shared" si="0"/>
        <v>76</v>
      </c>
    </row>
    <row r="16" spans="1:9" ht="12.75" customHeight="1" x14ac:dyDescent="0.3">
      <c r="A16" s="90">
        <v>2023</v>
      </c>
      <c r="B16" s="24">
        <v>27</v>
      </c>
      <c r="C16" s="16">
        <v>44</v>
      </c>
      <c r="D16" s="25"/>
      <c r="E16" s="16"/>
      <c r="F16" s="84"/>
      <c r="G16" s="16">
        <v>2</v>
      </c>
      <c r="H16" s="77"/>
      <c r="I16" s="23">
        <f t="shared" si="0"/>
        <v>73</v>
      </c>
    </row>
    <row r="17" spans="1:9" ht="12.75" customHeight="1" thickBot="1" x14ac:dyDescent="0.35">
      <c r="A17" s="7">
        <v>2024</v>
      </c>
      <c r="B17" s="31">
        <v>14</v>
      </c>
      <c r="C17" s="32">
        <v>51</v>
      </c>
      <c r="D17" s="33"/>
      <c r="E17" s="32"/>
      <c r="F17" s="33"/>
      <c r="G17" s="32">
        <v>1</v>
      </c>
      <c r="H17" s="60"/>
      <c r="I17" s="34">
        <f t="shared" ref="I17" si="1">SUM(B17:H17)</f>
        <v>66</v>
      </c>
    </row>
    <row r="18" spans="1:9" ht="12.75" customHeight="1" x14ac:dyDescent="0.3">
      <c r="A18" s="114"/>
      <c r="B18" s="115"/>
      <c r="C18" s="115"/>
      <c r="D18" s="115"/>
      <c r="E18" s="115"/>
      <c r="F18" s="115"/>
      <c r="G18" s="115"/>
      <c r="H18" s="115"/>
      <c r="I18" s="118"/>
    </row>
    <row r="19" spans="1:9" ht="12.75" customHeight="1" x14ac:dyDescent="0.3">
      <c r="A19" s="138" t="s">
        <v>31</v>
      </c>
      <c r="B19" s="138"/>
      <c r="C19" s="138"/>
      <c r="D19" s="138"/>
      <c r="E19" s="138"/>
      <c r="F19" s="138"/>
      <c r="G19" s="138"/>
      <c r="H19" s="138"/>
      <c r="I19" s="138"/>
    </row>
    <row r="20" spans="1:9" ht="12.75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</row>
    <row r="21" spans="1:9" ht="12.75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</row>
    <row r="22" spans="1:9" ht="12.75" customHeight="1" x14ac:dyDescent="0.3">
      <c r="A22" s="13"/>
      <c r="B22" s="13"/>
      <c r="C22" s="13"/>
      <c r="D22" s="13"/>
      <c r="E22" s="13"/>
      <c r="F22" s="13"/>
      <c r="G22" s="13"/>
      <c r="H22" s="13"/>
      <c r="I22" s="13"/>
    </row>
    <row r="23" spans="1:9" ht="12.75" customHeight="1" x14ac:dyDescent="0.3"/>
    <row r="24" spans="1:9" ht="12.75" customHeight="1" x14ac:dyDescent="0.3"/>
    <row r="25" spans="1:9" ht="12.75" customHeight="1" x14ac:dyDescent="0.3"/>
    <row r="26" spans="1:9" ht="12.75" customHeight="1" x14ac:dyDescent="0.3"/>
    <row r="27" spans="1:9" ht="12.75" customHeight="1" x14ac:dyDescent="0.3"/>
    <row r="28" spans="1:9" ht="12.75" customHeight="1" x14ac:dyDescent="0.3"/>
    <row r="29" spans="1:9" ht="12.75" customHeight="1" x14ac:dyDescent="0.3"/>
    <row r="30" spans="1:9" ht="12.75" customHeight="1" x14ac:dyDescent="0.3"/>
    <row r="31" spans="1:9" ht="12.75" customHeight="1" x14ac:dyDescent="0.3"/>
    <row r="32" spans="1:9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</sheetData>
  <mergeCells count="7">
    <mergeCell ref="A19:I19"/>
    <mergeCell ref="A1:I1"/>
    <mergeCell ref="B2:C2"/>
    <mergeCell ref="D2:E2"/>
    <mergeCell ref="F2:G2"/>
    <mergeCell ref="H2:H3"/>
    <mergeCell ref="I2:I3"/>
  </mergeCells>
  <pageMargins left="0.7" right="0.7" top="1.1145833333333333" bottom="0.78740157499999996" header="0.3" footer="0.3"/>
  <pageSetup paperSize="9" orientation="portrait" r:id="rId1"/>
  <ignoredErrors>
    <ignoredError sqref="I9:I1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2c1021-e602-4d0e-92c7-ac8e314463b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7A59B91F52314EAFF6D45F38C4EC63" ma:contentTypeVersion="14" ma:contentTypeDescription="Vytvoří nový dokument" ma:contentTypeScope="" ma:versionID="6a01acdee6d435830492cd2976796f2a">
  <xsd:schema xmlns:xsd="http://www.w3.org/2001/XMLSchema" xmlns:xs="http://www.w3.org/2001/XMLSchema" xmlns:p="http://schemas.microsoft.com/office/2006/metadata/properties" xmlns:ns2="912c1021-e602-4d0e-92c7-ac8e314463b9" xmlns:ns3="fa6eb239-4138-4163-a54a-31dbc548a239" targetNamespace="http://schemas.microsoft.com/office/2006/metadata/properties" ma:root="true" ma:fieldsID="dc5343c47e69919fef5cad9108807aed" ns2:_="" ns3:_="">
    <xsd:import namespace="912c1021-e602-4d0e-92c7-ac8e314463b9"/>
    <xsd:import namespace="fa6eb239-4138-4163-a54a-31dbc548a2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c1021-e602-4d0e-92c7-ac8e314463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09e14e92-8d04-4d6d-b0a4-942c3653fa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eb239-4138-4163-a54a-31dbc548a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5EFF1A-A40D-4F1F-817F-377D67AC0979}">
  <ds:schemaRefs>
    <ds:schemaRef ds:uri="http://schemas.microsoft.com/office/2006/metadata/properties"/>
    <ds:schemaRef ds:uri="http://schemas.microsoft.com/office/infopath/2007/PartnerControls"/>
    <ds:schemaRef ds:uri="912c1021-e602-4d0e-92c7-ac8e314463b9"/>
  </ds:schemaRefs>
</ds:datastoreItem>
</file>

<file path=customXml/itemProps2.xml><?xml version="1.0" encoding="utf-8"?>
<ds:datastoreItem xmlns:ds="http://schemas.openxmlformats.org/officeDocument/2006/customXml" ds:itemID="{F4D0620D-78C9-40B9-85EC-3943F965F9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c1021-e602-4d0e-92c7-ac8e314463b9"/>
    <ds:schemaRef ds:uri="fa6eb239-4138-4163-a54a-31dbc548a2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8C2618-A9C2-4F0A-8E58-4731B1C923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MENDELU</vt:lpstr>
      <vt:lpstr>MENDELU (fakulty)</vt:lpstr>
      <vt:lpstr>Univerzitní</vt:lpstr>
      <vt:lpstr>AF</vt:lpstr>
      <vt:lpstr>LDF</vt:lpstr>
      <vt:lpstr>PEF</vt:lpstr>
      <vt:lpstr>ZF</vt:lpstr>
      <vt:lpstr>FRRMS</vt:lpstr>
      <vt:lpstr>ICV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</dc:creator>
  <cp:lastModifiedBy>Martina Pechová</cp:lastModifiedBy>
  <cp:lastPrinted>2016-07-19T06:37:33Z</cp:lastPrinted>
  <dcterms:created xsi:type="dcterms:W3CDTF">2011-11-30T14:43:55Z</dcterms:created>
  <dcterms:modified xsi:type="dcterms:W3CDTF">2025-07-07T10:55:51Z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0x010100BB7A59B91F52314EAFF6D45F38C4EC63</vt:lpwstr>
  </property>
</Properties>
</file>